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terhorning/Desktop/"/>
    </mc:Choice>
  </mc:AlternateContent>
  <xr:revisionPtr revIDLastSave="0" documentId="8_{E31A8CC4-A837-2349-A61B-98A2E0A7BB35}" xr6:coauthVersionLast="45" xr6:coauthVersionMax="45" xr10:uidLastSave="{00000000-0000-0000-0000-000000000000}"/>
  <bookViews>
    <workbookView xWindow="1960" yWindow="460" windowWidth="28800" windowHeight="15840" tabRatio="684" firstSheet="2" activeTab="2" xr2:uid="{00000000-000D-0000-FFFF-FFFF00000000}"/>
  </bookViews>
  <sheets>
    <sheet name="Startnummern Regio 2019-20" sheetId="1" r:id="rId1"/>
    <sheet name="Startnummern Regio 2018" sheetId="2" r:id="rId2"/>
    <sheet name="LG 4 2019 10 12 Landgraaf  1." sheetId="53" r:id="rId3"/>
    <sheet name="LG2 2019 Landgraaf Juli 1. 28.7" sheetId="50" r:id="rId4"/>
    <sheet name="LG2 2019 Landgraaf 1. 29.7." sheetId="51" r:id="rId5"/>
    <sheet name="LG2 2019 Landgraaf 2. 29.7.Stml" sheetId="52" r:id="rId6"/>
    <sheet name="LG6 Zeitläufe RS 24.11.2018" sheetId="3" r:id="rId7"/>
    <sheet name="LG3 2018 Zeitlauf 1" sheetId="4" r:id="rId8"/>
    <sheet name="LG4 2018 Zeitläufe 3" sheetId="5" r:id="rId9"/>
    <sheet name="LG4 2018 Zeitläufe 2" sheetId="6" r:id="rId10"/>
    <sheet name="LG4 2018 Zeitläufe 1" sheetId="7" r:id="rId11"/>
    <sheet name="LG3 2018 Zeitlauf 2" sheetId="8" r:id="rId12"/>
    <sheet name="LG3 2018 Zeitlauf 3" sheetId="9" r:id="rId13"/>
    <sheet name="2018 LG2 Landgraaf Zeitl 2." sheetId="10" r:id="rId14"/>
    <sheet name="2018 LG2  Landgraaf 1." sheetId="11" r:id="rId15"/>
    <sheet name="LG VI - 2017 Terminplan" sheetId="12" r:id="rId16"/>
    <sheet name="LG VI Stubai 23.-26.11.17" sheetId="13" r:id="rId17"/>
    <sheet name="Terminplan Landgrf LG4" sheetId="14" r:id="rId18"/>
    <sheet name="LG 4 17-18 Teilnehmer - Zimmer" sheetId="15" r:id="rId19"/>
    <sheet name="LG 3 17-18 Teilnehmer - Zimmer" sheetId="16" r:id="rId20"/>
    <sheet name="Terminplan Landgrf LG 3 Sept.17" sheetId="17" r:id="rId21"/>
    <sheet name="LG 2 17-18 Teilnehmer - Zimmer" sheetId="18" r:id="rId22"/>
    <sheet name="Terminplan Landgrf LG 2 Jul.17" sheetId="19" r:id="rId23"/>
    <sheet name="Zimmereinteilung LG4" sheetId="20" r:id="rId24"/>
    <sheet name="Zimmereinteilung LG2" sheetId="21" r:id="rId25"/>
    <sheet name="RS Stubai 25.11.17" sheetId="22" r:id="rId26"/>
    <sheet name="SL Landgraaf 15.10.17 - 2." sheetId="23" r:id="rId27"/>
    <sheet name="SL Landgraaf 15.10.17 - 1. " sheetId="24" r:id="rId28"/>
    <sheet name="SL Landgraaf 10.09.2017" sheetId="25" r:id="rId29"/>
    <sheet name="Starttraining 09.09.2017" sheetId="26" r:id="rId30"/>
    <sheet name="SL Landgraaf 09.09.2017" sheetId="27" r:id="rId31"/>
    <sheet name="SL Landgraaf 16.07.2017" sheetId="28" r:id="rId32"/>
    <sheet name="Sarttraining 15.07.17 " sheetId="29" r:id="rId33"/>
    <sheet name="SL Landgraaf 15.o7.2017" sheetId="30" r:id="rId34"/>
    <sheet name="RS Saanenmöser 19.03.2017" sheetId="31" r:id="rId35"/>
    <sheet name="RS Wasen 16.03.2017" sheetId="32" r:id="rId36"/>
    <sheet name="SL Wasen 15.03.2017" sheetId="33" r:id="rId37"/>
    <sheet name="SL Schönried Nachm - 04.03.2017" sheetId="34" r:id="rId38"/>
    <sheet name="SL Schönried Vorm - 04.03.2017" sheetId="35" r:id="rId39"/>
    <sheet name="SL Wasen 24.02.17" sheetId="36" r:id="rId40"/>
    <sheet name="RS Wasen 24.02.17 (2)" sheetId="37" r:id="rId41"/>
    <sheet name="RS Wasen 24.02.17 -1 " sheetId="38" r:id="rId42"/>
    <sheet name="RS Wasen 17.02.2017" sheetId="39" r:id="rId43"/>
    <sheet name="SL Wasen 10.02.2017" sheetId="40" r:id="rId44"/>
    <sheet name="SL Stubai 27.11.2017 " sheetId="41" r:id="rId45"/>
    <sheet name="RS Stubai 26-11-16" sheetId="42" r:id="rId46"/>
    <sheet name="RS Stubaital 25.11.16" sheetId="43" r:id="rId47"/>
    <sheet name="SL Landgraaf 3.10.16" sheetId="44" r:id="rId48"/>
    <sheet name="Sl. 2.10.2016 - Vormittag" sheetId="45" r:id="rId49"/>
    <sheet name="Starttraining01.10.16" sheetId="46" r:id="rId50"/>
    <sheet name="SL Landgraaf 11.09.16" sheetId="47" r:id="rId51"/>
    <sheet name="SL Landgraaf 10.09.2016 " sheetId="48" r:id="rId52"/>
    <sheet name="starttaining landgraaf 9.9.16Br" sheetId="49" r:id="rId53"/>
  </sheets>
  <definedNames>
    <definedName name="_xlnm._FilterDatabase" localSheetId="14" hidden="1">'2018 LG2  Landgraaf 1.'!$A$1:$G$134</definedName>
    <definedName name="_xlnm._FilterDatabase" localSheetId="13">'2018 LG2 Landgraaf Zeitl 2.'!$A$1:$F$97</definedName>
    <definedName name="_xlnm._FilterDatabase" localSheetId="21" hidden="1">'LG 2 17-18 Teilnehmer - Zimmer'!$A$1:$F$35</definedName>
    <definedName name="_xlnm._FilterDatabase" localSheetId="18" hidden="1">'LG 4 17-18 Teilnehmer - Zimmer'!$A$1:$G$38</definedName>
    <definedName name="_xlnm._FilterDatabase" localSheetId="16" hidden="1">'LG VI Stubai 23.-26.11.17'!$A$1:$S$77</definedName>
    <definedName name="_xlnm._FilterDatabase" localSheetId="7" hidden="1">'LG3 2018 Zeitlauf 1'!$A$1:$F$93</definedName>
    <definedName name="_xlnm._FilterDatabase" localSheetId="6" hidden="1">'LG6 Zeitläufe RS 24.11.2018'!$A$1:$F$79</definedName>
    <definedName name="_xlnm._FilterDatabase" localSheetId="46" hidden="1">'RS Stubaital 25.11.16'!$A$1:$F$74</definedName>
    <definedName name="_xlnm._FilterDatabase" localSheetId="41" hidden="1">'RS Wasen 24.02.17 -1 '!$A$1:$F$87</definedName>
    <definedName name="_xlnm._FilterDatabase" localSheetId="40" hidden="1">'RS Wasen 24.02.17 (2)'!$A$1:$F$33</definedName>
    <definedName name="_xlnm._FilterDatabase" localSheetId="51" hidden="1">'SL Landgraaf 10.09.2016 '!$A$1:$G$51</definedName>
    <definedName name="_xlnm._FilterDatabase" localSheetId="39" hidden="1">'SL Wasen 24.02.17'!$A$1:$F$236</definedName>
    <definedName name="_xlnm._FilterDatabase" localSheetId="1" hidden="1">'Startnummern Regio 2018'!$A$1:$G$121</definedName>
    <definedName name="_xlnm._FilterDatabase" localSheetId="0" hidden="1">'Startnummern Regio 2019-20'!$A$1:$G$121</definedName>
    <definedName name="_xlnm._FilterDatabase" localSheetId="24" hidden="1">'Zimmereinteilung LG2'!$A$1:$D$25</definedName>
    <definedName name="Bestzeit">'SL Landgraaf 10.09.2016 '!$G$1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I14" i="1"/>
  <c r="I13" i="1"/>
  <c r="G19" i="1"/>
  <c r="G25" i="1"/>
  <c r="G94" i="1" l="1"/>
  <c r="D94" i="1"/>
  <c r="G93" i="1"/>
  <c r="D93" i="1"/>
  <c r="M1" i="21"/>
  <c r="K1" i="21"/>
  <c r="I1" i="21"/>
  <c r="G1" i="21"/>
  <c r="D26" i="20"/>
  <c r="C34" i="18"/>
  <c r="C33" i="18"/>
  <c r="C32" i="18"/>
  <c r="C31" i="18"/>
  <c r="C35" i="18" s="1"/>
  <c r="C30" i="18"/>
  <c r="G26" i="18"/>
  <c r="C26" i="18"/>
  <c r="G25" i="18"/>
  <c r="C25" i="18"/>
  <c r="G24" i="18"/>
  <c r="C24" i="18"/>
  <c r="C27" i="18" s="1"/>
  <c r="D13" i="18"/>
  <c r="D21" i="18" s="1"/>
  <c r="E23" i="16"/>
  <c r="J18" i="16"/>
  <c r="J17" i="16"/>
  <c r="J16" i="16"/>
  <c r="J19" i="16" s="1"/>
  <c r="J12" i="16"/>
  <c r="J11" i="16"/>
  <c r="J10" i="16"/>
  <c r="J9" i="16"/>
  <c r="J8" i="16"/>
  <c r="S7" i="16"/>
  <c r="J7" i="16"/>
  <c r="J13" i="16" s="1"/>
  <c r="S6" i="16"/>
  <c r="W6" i="16" s="1"/>
  <c r="W5" i="16"/>
  <c r="S5" i="16"/>
  <c r="S4" i="16"/>
  <c r="W4" i="16" s="1"/>
  <c r="J3" i="16"/>
  <c r="J2" i="16"/>
  <c r="J1" i="16"/>
  <c r="J4" i="16" s="1"/>
  <c r="F36" i="15"/>
  <c r="E36" i="15"/>
  <c r="K21" i="15"/>
  <c r="K20" i="15"/>
  <c r="K19" i="15"/>
  <c r="S17" i="15"/>
  <c r="J15" i="15"/>
  <c r="J14" i="15"/>
  <c r="S13" i="15"/>
  <c r="J13" i="15"/>
  <c r="J12" i="15"/>
  <c r="S11" i="15"/>
  <c r="J11" i="15"/>
  <c r="S10" i="15"/>
  <c r="R10" i="15"/>
  <c r="J10" i="15"/>
  <c r="S9" i="15"/>
  <c r="J9" i="15"/>
  <c r="S8" i="15"/>
  <c r="J8" i="15"/>
  <c r="S7" i="15"/>
  <c r="O7" i="15"/>
  <c r="J7" i="15"/>
  <c r="O6" i="15"/>
  <c r="Q6" i="15" s="1"/>
  <c r="J6" i="15"/>
  <c r="J3" i="15"/>
  <c r="J2" i="15"/>
  <c r="J1" i="15"/>
  <c r="J4" i="15" s="1"/>
  <c r="I67" i="13"/>
  <c r="I66" i="13"/>
  <c r="I68" i="13" s="1"/>
  <c r="I71" i="13" s="1"/>
  <c r="I75" i="13" s="1"/>
  <c r="I76" i="13" s="1"/>
  <c r="H62" i="13"/>
  <c r="J59" i="13"/>
  <c r="J58" i="13"/>
  <c r="J57" i="13"/>
  <c r="U42" i="13"/>
  <c r="W42" i="13" s="1"/>
  <c r="O41" i="13"/>
  <c r="N41" i="13"/>
  <c r="U41" i="13" s="1"/>
  <c r="M41" i="13"/>
  <c r="L41" i="13"/>
  <c r="H77" i="13" s="1"/>
  <c r="K41" i="13"/>
  <c r="G41" i="13"/>
  <c r="F41" i="13"/>
  <c r="J40" i="13"/>
  <c r="I39" i="13"/>
  <c r="J39" i="13" s="1"/>
  <c r="J38" i="13"/>
  <c r="I38" i="13"/>
  <c r="V37" i="13"/>
  <c r="I37" i="13"/>
  <c r="J37" i="13" s="1"/>
  <c r="V36" i="13"/>
  <c r="I36" i="13"/>
  <c r="V35" i="13"/>
  <c r="I35" i="13"/>
  <c r="V34" i="13"/>
  <c r="I34" i="13"/>
  <c r="V33" i="13"/>
  <c r="I33" i="13"/>
  <c r="V32" i="13"/>
  <c r="I32" i="13"/>
  <c r="V31" i="13"/>
  <c r="I31" i="13"/>
  <c r="V30" i="13"/>
  <c r="V29" i="13" s="1"/>
  <c r="I30" i="13"/>
  <c r="W29" i="13"/>
  <c r="I29" i="13"/>
  <c r="I28" i="13"/>
  <c r="U27" i="13"/>
  <c r="I27" i="13"/>
  <c r="U26" i="13"/>
  <c r="I26" i="13"/>
  <c r="U25" i="13"/>
  <c r="I25" i="13"/>
  <c r="U24" i="13"/>
  <c r="I24" i="13"/>
  <c r="U23" i="13"/>
  <c r="I23" i="13"/>
  <c r="U22" i="13"/>
  <c r="I22" i="13"/>
  <c r="I21" i="13"/>
  <c r="U20" i="13"/>
  <c r="I20" i="13"/>
  <c r="I19" i="13"/>
  <c r="I18" i="13"/>
  <c r="I17" i="13"/>
  <c r="I16" i="13"/>
  <c r="I15" i="13"/>
  <c r="AA14" i="13"/>
  <c r="Z14" i="13"/>
  <c r="I14" i="13"/>
  <c r="AC13" i="13"/>
  <c r="AB13" i="13"/>
  <c r="AD13" i="13" s="1"/>
  <c r="Y13" i="13"/>
  <c r="I13" i="13"/>
  <c r="AC12" i="13"/>
  <c r="Y12" i="13"/>
  <c r="AB12" i="13" s="1"/>
  <c r="AD12" i="13" s="1"/>
  <c r="I12" i="13"/>
  <c r="AC11" i="13"/>
  <c r="Y11" i="13"/>
  <c r="AB11" i="13" s="1"/>
  <c r="AD11" i="13" s="1"/>
  <c r="I11" i="13"/>
  <c r="AC10" i="13"/>
  <c r="AB10" i="13"/>
  <c r="AD10" i="13" s="1"/>
  <c r="Y10" i="13"/>
  <c r="I10" i="13"/>
  <c r="AC9" i="13"/>
  <c r="AB9" i="13"/>
  <c r="AD9" i="13" s="1"/>
  <c r="Y9" i="13"/>
  <c r="I9" i="13"/>
  <c r="AC8" i="13"/>
  <c r="Y8" i="13"/>
  <c r="AB8" i="13" s="1"/>
  <c r="AD8" i="13" s="1"/>
  <c r="I8" i="13"/>
  <c r="AC7" i="13"/>
  <c r="Y7" i="13"/>
  <c r="AB7" i="13" s="1"/>
  <c r="AD7" i="13" s="1"/>
  <c r="I7" i="13"/>
  <c r="AC6" i="13"/>
  <c r="AB6" i="13"/>
  <c r="AD6" i="13" s="1"/>
  <c r="Y6" i="13"/>
  <c r="I6" i="13"/>
  <c r="AC5" i="13"/>
  <c r="AB5" i="13"/>
  <c r="AD5" i="13" s="1"/>
  <c r="Y5" i="13"/>
  <c r="I5" i="13"/>
  <c r="AC4" i="13"/>
  <c r="AB4" i="13"/>
  <c r="AD4" i="13" s="1"/>
  <c r="Y4" i="13"/>
  <c r="V4" i="13"/>
  <c r="I4" i="13"/>
  <c r="AC3" i="13"/>
  <c r="AB3" i="13"/>
  <c r="AD3" i="13" s="1"/>
  <c r="Y3" i="13"/>
  <c r="V3" i="13"/>
  <c r="I3" i="13"/>
  <c r="AC2" i="13"/>
  <c r="AB2" i="13"/>
  <c r="AD2" i="13" s="1"/>
  <c r="Y2" i="13"/>
  <c r="Y14" i="13" s="1"/>
  <c r="V2" i="13"/>
  <c r="V5" i="13" s="1"/>
  <c r="I2" i="13"/>
  <c r="I41" i="13" s="1"/>
  <c r="F8" i="5"/>
  <c r="E8" i="5"/>
  <c r="F7" i="5"/>
  <c r="E7" i="5"/>
  <c r="F6" i="5"/>
  <c r="E6" i="5"/>
  <c r="F5" i="5"/>
  <c r="E5" i="5"/>
  <c r="F4" i="5"/>
  <c r="E4" i="5"/>
  <c r="F3" i="5"/>
  <c r="E3" i="5"/>
  <c r="F2" i="5"/>
  <c r="E2" i="5"/>
  <c r="G141" i="2"/>
  <c r="G140" i="2"/>
  <c r="G139" i="2"/>
  <c r="G138" i="2"/>
  <c r="G137" i="2"/>
  <c r="G124" i="2"/>
  <c r="D124" i="2"/>
  <c r="G123" i="2"/>
  <c r="D123" i="2"/>
  <c r="G122" i="2"/>
  <c r="D122" i="2"/>
  <c r="G121" i="2"/>
  <c r="D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G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D94" i="2"/>
  <c r="G93" i="2"/>
  <c r="D93" i="2"/>
  <c r="G92" i="2"/>
  <c r="D92" i="2"/>
  <c r="G91" i="2"/>
  <c r="D91" i="2"/>
  <c r="G90" i="2"/>
  <c r="D90" i="2"/>
  <c r="G89" i="2"/>
  <c r="D89" i="2"/>
  <c r="G88" i="2"/>
  <c r="D88" i="2"/>
  <c r="G87" i="2"/>
  <c r="D87" i="2"/>
  <c r="G86" i="2"/>
  <c r="D86" i="2"/>
  <c r="G85" i="2"/>
  <c r="D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D76" i="2"/>
  <c r="G75" i="2"/>
  <c r="D75" i="2"/>
  <c r="G74" i="2"/>
  <c r="D74" i="2"/>
  <c r="G73" i="2"/>
  <c r="D73" i="2"/>
  <c r="G72" i="2"/>
  <c r="D72" i="2"/>
  <c r="G71" i="2"/>
  <c r="D71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K13" i="2"/>
  <c r="I13" i="2"/>
  <c r="G13" i="2"/>
  <c r="K12" i="2"/>
  <c r="I12" i="2"/>
  <c r="G12" i="2"/>
  <c r="K11" i="2"/>
  <c r="I11" i="2"/>
  <c r="G11" i="2"/>
  <c r="K10" i="2"/>
  <c r="I10" i="2"/>
  <c r="G10" i="2"/>
  <c r="K9" i="2"/>
  <c r="I9" i="2"/>
  <c r="G9" i="2"/>
  <c r="K8" i="2"/>
  <c r="I8" i="2"/>
  <c r="G8" i="2"/>
  <c r="K7" i="2"/>
  <c r="I7" i="2"/>
  <c r="G7" i="2"/>
  <c r="K6" i="2"/>
  <c r="I6" i="2"/>
  <c r="G6" i="2"/>
  <c r="K5" i="2"/>
  <c r="I5" i="2"/>
  <c r="G5" i="2"/>
  <c r="K4" i="2"/>
  <c r="I4" i="2"/>
  <c r="G4" i="2"/>
  <c r="K3" i="2"/>
  <c r="I3" i="2"/>
  <c r="G3" i="2"/>
  <c r="K2" i="2"/>
  <c r="K14" i="2" s="1"/>
  <c r="I2" i="2"/>
  <c r="I14" i="2" s="1"/>
  <c r="G2" i="2"/>
  <c r="J13" i="2" s="1"/>
  <c r="G141" i="1"/>
  <c r="G140" i="1"/>
  <c r="G139" i="1"/>
  <c r="G138" i="1"/>
  <c r="G137" i="1"/>
  <c r="G124" i="1"/>
  <c r="D124" i="1"/>
  <c r="G123" i="1"/>
  <c r="D123" i="1"/>
  <c r="G122" i="1"/>
  <c r="D122" i="1"/>
  <c r="G106" i="1"/>
  <c r="D106" i="1"/>
  <c r="G104" i="1"/>
  <c r="D104" i="1"/>
  <c r="G103" i="1"/>
  <c r="D103" i="1"/>
  <c r="G102" i="1"/>
  <c r="D102" i="1"/>
  <c r="G101" i="1"/>
  <c r="D101" i="1"/>
  <c r="G100" i="1"/>
  <c r="D100" i="1"/>
  <c r="G98" i="1"/>
  <c r="D98" i="1"/>
  <c r="G97" i="1"/>
  <c r="D97" i="1"/>
  <c r="G96" i="1"/>
  <c r="D96" i="1"/>
  <c r="G92" i="1"/>
  <c r="D92" i="1"/>
  <c r="G89" i="1"/>
  <c r="D89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8" i="1"/>
  <c r="D68" i="1"/>
  <c r="G67" i="1"/>
  <c r="D67" i="1"/>
  <c r="G66" i="1"/>
  <c r="D66" i="1"/>
  <c r="G64" i="1"/>
  <c r="D64" i="1"/>
  <c r="G63" i="1"/>
  <c r="D63" i="1"/>
  <c r="G62" i="1"/>
  <c r="D62" i="1"/>
  <c r="G61" i="1"/>
  <c r="G59" i="1"/>
  <c r="G58" i="1"/>
  <c r="G56" i="1"/>
  <c r="G55" i="1"/>
  <c r="G54" i="1"/>
  <c r="G53" i="1"/>
  <c r="G52" i="1"/>
  <c r="G51" i="1"/>
  <c r="G50" i="1"/>
  <c r="G47" i="1"/>
  <c r="G46" i="1"/>
  <c r="G44" i="1"/>
  <c r="G43" i="1"/>
  <c r="G40" i="1"/>
  <c r="G39" i="1"/>
  <c r="G38" i="1"/>
  <c r="G37" i="1"/>
  <c r="G36" i="1"/>
  <c r="G34" i="1"/>
  <c r="G30" i="1"/>
  <c r="G28" i="1"/>
  <c r="G27" i="1"/>
  <c r="G26" i="1"/>
  <c r="G24" i="1"/>
  <c r="G23" i="1"/>
  <c r="G22" i="1"/>
  <c r="G20" i="1"/>
  <c r="G18" i="1"/>
  <c r="G17" i="1"/>
  <c r="G16" i="1"/>
  <c r="G15" i="1"/>
  <c r="G14" i="1"/>
  <c r="I15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  <c r="I2" i="1"/>
  <c r="G2" i="1"/>
  <c r="J7" i="1" l="1"/>
  <c r="K13" i="1"/>
  <c r="J14" i="1"/>
  <c r="J13" i="1"/>
  <c r="K14" i="1"/>
  <c r="J3" i="1"/>
  <c r="J15" i="1"/>
  <c r="J11" i="1"/>
  <c r="J4" i="1"/>
  <c r="J9" i="1"/>
  <c r="J5" i="1"/>
  <c r="J10" i="1"/>
  <c r="J2" i="1"/>
  <c r="J6" i="1"/>
  <c r="K15" i="1"/>
  <c r="J12" i="1"/>
  <c r="J8" i="1"/>
  <c r="I16" i="1"/>
  <c r="I77" i="13"/>
  <c r="J56" i="13"/>
  <c r="U44" i="13"/>
  <c r="W41" i="13"/>
  <c r="W43" i="13" s="1"/>
  <c r="W44" i="13" s="1"/>
  <c r="J41" i="13" s="1"/>
  <c r="W9" i="16"/>
  <c r="W12" i="16" s="1"/>
  <c r="AD14" i="13"/>
  <c r="S6" i="15"/>
  <c r="Q12" i="15"/>
  <c r="S12" i="15" s="1"/>
  <c r="K2" i="1"/>
  <c r="K5" i="1"/>
  <c r="K8" i="1"/>
  <c r="K11" i="1"/>
  <c r="K4" i="1"/>
  <c r="K7" i="1"/>
  <c r="K10" i="1"/>
  <c r="K12" i="1"/>
  <c r="AB14" i="13"/>
  <c r="AD15" i="13" s="1"/>
  <c r="K3" i="1"/>
  <c r="K6" i="1"/>
  <c r="K9" i="1"/>
  <c r="J2" i="2"/>
  <c r="J3" i="2"/>
  <c r="J4" i="2"/>
  <c r="J5" i="2"/>
  <c r="J6" i="2"/>
  <c r="J7" i="2"/>
  <c r="J8" i="2"/>
  <c r="J9" i="2"/>
  <c r="J10" i="2"/>
  <c r="J11" i="2"/>
  <c r="J12" i="2"/>
  <c r="J16" i="1" l="1"/>
  <c r="J61" i="13"/>
  <c r="J62" i="13" s="1"/>
  <c r="J55" i="13"/>
  <c r="J60" i="13"/>
  <c r="J63" i="13" s="1"/>
  <c r="J14" i="2"/>
  <c r="AB16" i="13"/>
  <c r="K16" i="1"/>
  <c r="H29" i="13"/>
  <c r="J29" i="13" s="1"/>
  <c r="H18" i="13"/>
  <c r="J18" i="13" s="1"/>
  <c r="H16" i="13"/>
  <c r="J16" i="13" s="1"/>
  <c r="H15" i="13"/>
  <c r="J15" i="13" s="1"/>
  <c r="H14" i="13"/>
  <c r="J14" i="13" s="1"/>
  <c r="H10" i="13"/>
  <c r="J10" i="13" s="1"/>
  <c r="H6" i="13"/>
  <c r="J6" i="13" s="1"/>
  <c r="H5" i="13"/>
  <c r="J5" i="13" s="1"/>
  <c r="H4" i="13"/>
  <c r="J4" i="13" s="1"/>
  <c r="H3" i="13"/>
  <c r="J3" i="13" s="1"/>
  <c r="H2" i="13"/>
  <c r="H19" i="13"/>
  <c r="J19" i="13" s="1"/>
  <c r="H11" i="13"/>
  <c r="J11" i="13" s="1"/>
  <c r="H7" i="13"/>
  <c r="J7" i="13" s="1"/>
  <c r="H9" i="13"/>
  <c r="J9" i="13" s="1"/>
  <c r="H21" i="13"/>
  <c r="J21" i="13" s="1"/>
  <c r="H20" i="13"/>
  <c r="J20" i="13" s="1"/>
  <c r="H12" i="13"/>
  <c r="J12" i="13" s="1"/>
  <c r="H8" i="13"/>
  <c r="J8" i="13" s="1"/>
  <c r="H36" i="13"/>
  <c r="J36" i="13" s="1"/>
  <c r="H35" i="13"/>
  <c r="J35" i="13" s="1"/>
  <c r="H34" i="13"/>
  <c r="J34" i="13" s="1"/>
  <c r="H33" i="13"/>
  <c r="J33" i="13" s="1"/>
  <c r="H32" i="13"/>
  <c r="J32" i="13" s="1"/>
  <c r="H31" i="13"/>
  <c r="J31" i="13" s="1"/>
  <c r="H30" i="13"/>
  <c r="J30" i="13" s="1"/>
  <c r="H28" i="13"/>
  <c r="J28" i="13" s="1"/>
  <c r="H27" i="13"/>
  <c r="J27" i="13" s="1"/>
  <c r="H26" i="13"/>
  <c r="J26" i="13" s="1"/>
  <c r="H25" i="13"/>
  <c r="J25" i="13" s="1"/>
  <c r="H24" i="13"/>
  <c r="J24" i="13" s="1"/>
  <c r="H23" i="13"/>
  <c r="J23" i="13" s="1"/>
  <c r="H22" i="13"/>
  <c r="J22" i="13" s="1"/>
  <c r="H17" i="13"/>
  <c r="J17" i="13" s="1"/>
  <c r="H13" i="13"/>
  <c r="J13" i="13" s="1"/>
  <c r="AD16" i="13"/>
  <c r="S14" i="15"/>
  <c r="S15" i="15" l="1"/>
  <c r="S18" i="15"/>
  <c r="S20" i="15" s="1"/>
  <c r="H41" i="13"/>
  <c r="J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00000000-0006-0000-2F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Horning-Wiesler Dieter - Basel:
</t>
        </r>
        <r>
          <rPr>
            <sz val="9"/>
            <color rgb="FF000000"/>
            <rFont val="Tahoma"/>
            <family val="2"/>
            <charset val="1"/>
          </rPr>
          <t>=SVERWEIS(B2;'Startnummern Bez.'!A:B;2;0)</t>
        </r>
      </text>
    </comment>
    <comment ref="D1" authorId="0" shapeId="0" xr:uid="{00000000-0006-0000-2F00-000002000000}">
      <text>
        <r>
          <rPr>
            <b/>
            <sz val="9"/>
            <color rgb="FF000000"/>
            <rFont val="Tahoma"/>
            <family val="2"/>
            <charset val="1"/>
          </rPr>
          <t xml:space="preserve">Horning-Wiesler Dieter - Basel:
</t>
        </r>
        <r>
          <rPr>
            <sz val="9"/>
            <color rgb="FF000000"/>
            <rFont val="Tahoma"/>
            <family val="2"/>
            <charset val="1"/>
          </rPr>
          <t xml:space="preserve">
=SVERWEIS(B2;'Startnummern Bez.'!A:C;3;0)</t>
        </r>
      </text>
    </comment>
  </commentList>
</comments>
</file>

<file path=xl/sharedStrings.xml><?xml version="1.0" encoding="utf-8"?>
<sst xmlns="http://schemas.openxmlformats.org/spreadsheetml/2006/main" count="5722" uniqueCount="670">
  <si>
    <t>St.Nr.</t>
  </si>
  <si>
    <t>Name</t>
  </si>
  <si>
    <t>Jhg.</t>
  </si>
  <si>
    <t>Verein</t>
  </si>
  <si>
    <t>Tel.:</t>
  </si>
  <si>
    <t>Geschl.</t>
  </si>
  <si>
    <t>#</t>
  </si>
  <si>
    <t>w</t>
  </si>
  <si>
    <t>m</t>
  </si>
  <si>
    <t>Mika Knöll</t>
  </si>
  <si>
    <t>SC Rötteln</t>
  </si>
  <si>
    <t>+41 797889143</t>
  </si>
  <si>
    <t>Robin Holz</t>
  </si>
  <si>
    <t>SZ Müllheim</t>
  </si>
  <si>
    <t>+49 1733043921</t>
  </si>
  <si>
    <t>Dennis Möllinger</t>
  </si>
  <si>
    <t>SC Münstertal</t>
  </si>
  <si>
    <t>+49 160 6116727</t>
  </si>
  <si>
    <t>Moritz Wiesler</t>
  </si>
  <si>
    <t>+49 162 2873000</t>
  </si>
  <si>
    <t>Hanna Höflinger</t>
  </si>
  <si>
    <t>+49 157 55788397</t>
  </si>
  <si>
    <t>Anna Seger</t>
  </si>
  <si>
    <t>SZ Präg</t>
  </si>
  <si>
    <t>+49 160 8631217</t>
  </si>
  <si>
    <t>Luisa Seifritz</t>
  </si>
  <si>
    <t>SC Furtwangen</t>
  </si>
  <si>
    <t>+49 15208563082</t>
  </si>
  <si>
    <t>Chiara Horning</t>
  </si>
  <si>
    <t>SC Muggenbrunn</t>
  </si>
  <si>
    <t>Thomas Isele</t>
  </si>
  <si>
    <t>+49 151 10995220</t>
  </si>
  <si>
    <t>Moritz Waibel</t>
  </si>
  <si>
    <t>+49 1703200588</t>
  </si>
  <si>
    <t>Finja Mangler</t>
  </si>
  <si>
    <t>SC Todtnauberg</t>
  </si>
  <si>
    <t>+49 1727643039</t>
  </si>
  <si>
    <t>Nele Büssing</t>
  </si>
  <si>
    <t>+49 1782749644</t>
  </si>
  <si>
    <t>Ann-Katrin Schwietale</t>
  </si>
  <si>
    <t>SC Fahrnau</t>
  </si>
  <si>
    <t>Patrick Bolle</t>
  </si>
  <si>
    <t>Leon Thoma</t>
  </si>
  <si>
    <t xml:space="preserve">SC Todtnau </t>
  </si>
  <si>
    <t>Sophia Stahl</t>
  </si>
  <si>
    <t>SC Wieden</t>
  </si>
  <si>
    <t>Noah Mecklenburg</t>
  </si>
  <si>
    <t>Ramon Franz</t>
  </si>
  <si>
    <t>Moritz Hummel</t>
  </si>
  <si>
    <t>Valentin Ruh</t>
  </si>
  <si>
    <t>Bela Walz</t>
  </si>
  <si>
    <t>Lina Herrmann</t>
  </si>
  <si>
    <t>Romi Herrmann</t>
  </si>
  <si>
    <t>Lavinia Horning</t>
  </si>
  <si>
    <t>Jan Hecht</t>
  </si>
  <si>
    <t>SZ Feldberg</t>
  </si>
  <si>
    <t>2018-2019</t>
  </si>
  <si>
    <t>Lilly Wiesler</t>
  </si>
  <si>
    <t>Oskar Scherer</t>
  </si>
  <si>
    <t>Leo Scherer</t>
  </si>
  <si>
    <t xml:space="preserve">Mirco Ludwig </t>
  </si>
  <si>
    <t xml:space="preserve">Paula Krämer  </t>
  </si>
  <si>
    <t>SC Seelbach</t>
  </si>
  <si>
    <t>Moritz Krämer</t>
  </si>
  <si>
    <t>Pauline Kimpel</t>
  </si>
  <si>
    <t>Pius Burger</t>
  </si>
  <si>
    <t>SZ Elzach</t>
  </si>
  <si>
    <t>Matteo Burger</t>
  </si>
  <si>
    <t>Silas Söllner</t>
  </si>
  <si>
    <t>Merlin Weiler</t>
  </si>
  <si>
    <t>Linus Laule</t>
  </si>
  <si>
    <t>Maja Schilling</t>
  </si>
  <si>
    <t>Jannes Mecklenburg</t>
  </si>
  <si>
    <t>Justus Seger</t>
  </si>
  <si>
    <t>Wilson Klausmann</t>
  </si>
  <si>
    <t>Ari Walz</t>
  </si>
  <si>
    <t>Tim Behringer</t>
  </si>
  <si>
    <t>Robin Seifritz</t>
  </si>
  <si>
    <t>Pirmin Burger</t>
  </si>
  <si>
    <t>Lennard Sauter</t>
  </si>
  <si>
    <t>Paulina Fingerle</t>
  </si>
  <si>
    <t>Jona Böhler</t>
  </si>
  <si>
    <t>joe.sauter@t-online.de</t>
  </si>
  <si>
    <t>Henri von Maltzahn</t>
  </si>
  <si>
    <t>anneloy@gmx.de, jonaboe@gmx.de</t>
  </si>
  <si>
    <t>Emilia Broglin</t>
  </si>
  <si>
    <t>Dorothea.doerner@web.de</t>
  </si>
  <si>
    <t>Alika Will</t>
  </si>
  <si>
    <t>berndt.von.maltzahn@web.de</t>
  </si>
  <si>
    <t>Maja Böhler</t>
  </si>
  <si>
    <t>s.will@will-reisebuero.de</t>
  </si>
  <si>
    <t>Franziska Sauter</t>
  </si>
  <si>
    <t>wuerth.stefan@gmx.de</t>
  </si>
  <si>
    <t>Iris Danne</t>
  </si>
  <si>
    <t>491717859669</t>
  </si>
  <si>
    <t>anneloy@gmx.de</t>
  </si>
  <si>
    <t>Julian Fingerle</t>
  </si>
  <si>
    <t>Greta Hecht</t>
  </si>
  <si>
    <t>mihriban_danne@yahoo.com</t>
  </si>
  <si>
    <t>Charlotte von Maltzahn</t>
  </si>
  <si>
    <t>joerg.fingerle@hotmail.com</t>
  </si>
  <si>
    <t>Paul Schirrmeister</t>
  </si>
  <si>
    <t>MHecht@hechtundpartner.de</t>
  </si>
  <si>
    <t>Nele Hug</t>
  </si>
  <si>
    <t>Berno Willmann</t>
  </si>
  <si>
    <t>stefanie_hug@web.de</t>
  </si>
  <si>
    <t>Moritz Weis</t>
  </si>
  <si>
    <t>martin.rombach@t-online.de</t>
  </si>
  <si>
    <t>Electra Weiler</t>
  </si>
  <si>
    <t>willmann@baudler.de</t>
  </si>
  <si>
    <t xml:space="preserve"> SC Emmendingen    </t>
  </si>
  <si>
    <t>II</t>
  </si>
  <si>
    <t xml:space="preserve">Lilly Roser   </t>
  </si>
  <si>
    <t>hjweis@elztalbrennerei.de</t>
  </si>
  <si>
    <t xml:space="preserve"> SZ Elzach  </t>
  </si>
  <si>
    <t>ACHTUNG BEI DSV IST VORNAME und NACHNAME vertauscht!!</t>
  </si>
  <si>
    <t xml:space="preserve">Lino  PARADELO </t>
  </si>
  <si>
    <t>tanja@weilerpage.de</t>
  </si>
  <si>
    <t xml:space="preserve">SZ Elzach  </t>
  </si>
  <si>
    <t>Felix Kimpel</t>
  </si>
  <si>
    <t>roser.katrin-stefan@t-online.de</t>
  </si>
  <si>
    <t xml:space="preserve"> SZ Elzach </t>
  </si>
  <si>
    <t>Ole Giese</t>
  </si>
  <si>
    <t>paradelo@gmx.de</t>
  </si>
  <si>
    <t xml:space="preserve"> SC Kandel </t>
  </si>
  <si>
    <t>nicht bei DSV</t>
  </si>
  <si>
    <t>Janne Buescher</t>
  </si>
  <si>
    <t>martinkimpel@web.de</t>
  </si>
  <si>
    <t>Max Schilling</t>
  </si>
  <si>
    <t>piegsi@foni.net</t>
  </si>
  <si>
    <t xml:space="preserve">Emilia Birkenmeier </t>
  </si>
  <si>
    <t>Nils Baumann</t>
  </si>
  <si>
    <t>Elias Schäberle</t>
  </si>
  <si>
    <t>Max Braith</t>
  </si>
  <si>
    <t>Lotti Braith</t>
  </si>
  <si>
    <t>Jule Büssing</t>
  </si>
  <si>
    <t xml:space="preserve">Finn-Luis Ammerer </t>
  </si>
  <si>
    <t>Maximilian Valasek</t>
  </si>
  <si>
    <t>Emilia Valasek</t>
  </si>
  <si>
    <t>Valerie Franz</t>
  </si>
  <si>
    <t>Mika Franz</t>
  </si>
  <si>
    <t>Maximilian Schmidt</t>
  </si>
  <si>
    <t>John Holzer</t>
  </si>
  <si>
    <t>regoOst</t>
  </si>
  <si>
    <t>Gwyneth Holzer</t>
  </si>
  <si>
    <t>Anna Ringwald</t>
  </si>
  <si>
    <t>RegioWest</t>
  </si>
  <si>
    <t>Stefan Ludwig</t>
  </si>
  <si>
    <t>Georg Höflinger</t>
  </si>
  <si>
    <t>Manfred Möllinger</t>
  </si>
  <si>
    <t>Dieter Horning</t>
  </si>
  <si>
    <t>Ralf Seifritz</t>
  </si>
  <si>
    <t>Janina Franz</t>
  </si>
  <si>
    <t>Vanessa Möllinger</t>
  </si>
  <si>
    <t>Luca Hummel</t>
  </si>
  <si>
    <t>Sophie Hummel</t>
  </si>
  <si>
    <t>Yannis Althauser</t>
  </si>
  <si>
    <t>Lisa Froese</t>
  </si>
  <si>
    <t>SC Zell</t>
  </si>
  <si>
    <t>Mali Korn</t>
  </si>
  <si>
    <t>Ronja Wiesler</t>
  </si>
  <si>
    <t>Moritz Möllers</t>
  </si>
  <si>
    <t>Jakob Baum</t>
  </si>
  <si>
    <t>Leon Laule</t>
  </si>
  <si>
    <t>Samuel Laule</t>
  </si>
  <si>
    <t>Ole Riesterer</t>
  </si>
  <si>
    <t>Lea Mai</t>
  </si>
  <si>
    <t>Lina Ruf</t>
  </si>
  <si>
    <t>Tobias Würth</t>
  </si>
  <si>
    <t>m-broglin@t-online.de</t>
  </si>
  <si>
    <t>Moritz Rombach</t>
  </si>
  <si>
    <t>js@endodontie-freiburg.de</t>
  </si>
  <si>
    <t>Annalisa Valasek</t>
  </si>
  <si>
    <t>dorothee.buescher@roetebuck.de</t>
  </si>
  <si>
    <t>Luca-Alexander Christian</t>
  </si>
  <si>
    <t>Lias-Alexander Christian</t>
  </si>
  <si>
    <t>Tobias Sigwart</t>
  </si>
  <si>
    <t>Christoph Sigwart</t>
  </si>
  <si>
    <t>Laura Disch</t>
  </si>
  <si>
    <t>Koch Johanna</t>
  </si>
  <si>
    <t>Benedikt Körper</t>
  </si>
  <si>
    <t>Agisa Klocke</t>
  </si>
  <si>
    <t>Regio Nord</t>
  </si>
  <si>
    <t>Amelie Rapp</t>
  </si>
  <si>
    <t>Anna Mast</t>
  </si>
  <si>
    <t>Dominik Metzger</t>
  </si>
  <si>
    <t>Finn Klocke</t>
  </si>
  <si>
    <t>Jana Schoch</t>
  </si>
  <si>
    <t>Katharina Metzger</t>
  </si>
  <si>
    <t>Luis Munk</t>
  </si>
  <si>
    <t xml:space="preserve">Marcel Huber </t>
  </si>
  <si>
    <t>Matti Munk</t>
  </si>
  <si>
    <t xml:space="preserve">Nicolina  Kohn </t>
  </si>
  <si>
    <t>Sophia Rapp</t>
  </si>
  <si>
    <t>Tobias Herre</t>
  </si>
  <si>
    <t xml:space="preserve">Valentin  Kohn </t>
  </si>
  <si>
    <t>Timn Simon</t>
  </si>
  <si>
    <t>regio Nord</t>
  </si>
  <si>
    <t>Zeit</t>
  </si>
  <si>
    <t>Diff.</t>
  </si>
  <si>
    <t>Sts.Nr.</t>
  </si>
  <si>
    <t>rang</t>
  </si>
  <si>
    <t>St.N.r.</t>
  </si>
  <si>
    <t>Nam</t>
  </si>
  <si>
    <t>diff</t>
  </si>
  <si>
    <t>Rang</t>
  </si>
  <si>
    <t>Lauf</t>
  </si>
  <si>
    <t xml:space="preserve">St.Nr. </t>
  </si>
  <si>
    <t>Dif.</t>
  </si>
  <si>
    <t>LG VI Stubaital - 23-26. Nov. 2017</t>
  </si>
  <si>
    <t>Freitag, 24. Nov.</t>
  </si>
  <si>
    <t>Samstag, 25. Nov.</t>
  </si>
  <si>
    <t>Sonntag, 26. Nov.</t>
  </si>
  <si>
    <t>Aufstehen</t>
  </si>
  <si>
    <t>Frühstück</t>
  </si>
  <si>
    <t>Abfahrt Hotel</t>
  </si>
  <si>
    <t>Karten holen</t>
  </si>
  <si>
    <t>Talstation Eisgrat</t>
  </si>
  <si>
    <t>Essen reservieren/zahlen</t>
  </si>
  <si>
    <t>09:00-11:30</t>
  </si>
  <si>
    <t>TE 1 - RS Training Stangen</t>
  </si>
  <si>
    <t>TE 3 - RS Training Stangen</t>
  </si>
  <si>
    <t>09:00-11:00</t>
  </si>
  <si>
    <t xml:space="preserve">TE 5 - SL </t>
  </si>
  <si>
    <t>Eisgrat / Mitagessen</t>
  </si>
  <si>
    <t>Trainersitzung Piste für Samstag bestätigen</t>
  </si>
  <si>
    <t>Trainersitzung Piste für Sonntag bestätigen</t>
  </si>
  <si>
    <t>13:00-15:00</t>
  </si>
  <si>
    <t>TE 2 - RS Training Stangen / Video</t>
  </si>
  <si>
    <t>TE 4 - RS Training Zeitläufe</t>
  </si>
  <si>
    <t>12:30-14:00</t>
  </si>
  <si>
    <t>TE 6 - SL Zeitläufe</t>
  </si>
  <si>
    <t xml:space="preserve">Talfahrt  </t>
  </si>
  <si>
    <t xml:space="preserve">Talfahrt </t>
  </si>
  <si>
    <t>16:30-17:00</t>
  </si>
  <si>
    <t>Auslaufen</t>
  </si>
  <si>
    <t>Heimreise</t>
  </si>
  <si>
    <t>17:30-18:30</t>
  </si>
  <si>
    <t>Video Analyse I / Lernzeit</t>
  </si>
  <si>
    <t xml:space="preserve"> Lernzeit</t>
  </si>
  <si>
    <t>Abendessen</t>
  </si>
  <si>
    <t>Bespr. &amp; Video Analyse II</t>
  </si>
  <si>
    <t>Besprechung</t>
  </si>
  <si>
    <t xml:space="preserve"> </t>
  </si>
  <si>
    <t>Lernzeit</t>
  </si>
  <si>
    <t>Bettruhe</t>
  </si>
  <si>
    <t>Trikot 
Nummer</t>
  </si>
  <si>
    <t>Tel.</t>
  </si>
  <si>
    <t>Teiln.
w/m</t>
  </si>
  <si>
    <t>Liftpass</t>
  </si>
  <si>
    <t>Pension</t>
  </si>
  <si>
    <t>Transport/
Buskosten</t>
  </si>
  <si>
    <t>Essen 
Gletscher</t>
  </si>
  <si>
    <t>Kosten</t>
  </si>
  <si>
    <t>TN Gebühren</t>
  </si>
  <si>
    <t>Zimmer</t>
  </si>
  <si>
    <t>Essen 
Erw.</t>
  </si>
  <si>
    <t>Essen
 Kinder</t>
  </si>
  <si>
    <t>Saison-
karte</t>
  </si>
  <si>
    <t>Bus</t>
  </si>
  <si>
    <t>Zustieg</t>
  </si>
  <si>
    <t>Uhrzeit</t>
  </si>
  <si>
    <t>Teilnehmer</t>
  </si>
  <si>
    <t>Karte</t>
  </si>
  <si>
    <t>Frei-karten</t>
  </si>
  <si>
    <t>Lift- 
karten</t>
  </si>
  <si>
    <t>Preis</t>
  </si>
  <si>
    <t>Total</t>
  </si>
  <si>
    <t>x</t>
  </si>
  <si>
    <t>Haus Wieser</t>
  </si>
  <si>
    <t>Müllheim</t>
  </si>
  <si>
    <t>Neuenburg</t>
  </si>
  <si>
    <t>xt</t>
  </si>
  <si>
    <t>Frbg.</t>
  </si>
  <si>
    <t>Neustadt Ski Hirt</t>
  </si>
  <si>
    <t>Präg</t>
  </si>
  <si>
    <t>Todtnau / Pakplatz vor Touristinfo</t>
  </si>
  <si>
    <t>Alika Will 05</t>
  </si>
  <si>
    <t>Will/Lang</t>
  </si>
  <si>
    <t>Schallstadt</t>
  </si>
  <si>
    <t>Liftkarten Preise</t>
  </si>
  <si>
    <t>Hieserhof</t>
  </si>
  <si>
    <t>Bad Krozingen P&amp;R Autobahn</t>
  </si>
  <si>
    <t>10-14 Jahre</t>
  </si>
  <si>
    <t>Aldi Mrzh.</t>
  </si>
  <si>
    <t>15-18 Jahre</t>
  </si>
  <si>
    <t>Betreuer</t>
  </si>
  <si>
    <t>Mirco Ludwig</t>
  </si>
  <si>
    <t>Senioren</t>
  </si>
  <si>
    <t>ISIA Staatl</t>
  </si>
  <si>
    <t>Erwachsene</t>
  </si>
  <si>
    <t>DSV Skil.</t>
  </si>
  <si>
    <t>Top3</t>
  </si>
  <si>
    <t>Skilehrer</t>
  </si>
  <si>
    <t>Senior</t>
  </si>
  <si>
    <t>pro 10 - 1 Freikarte</t>
  </si>
  <si>
    <t>Gesamt</t>
  </si>
  <si>
    <t>Pfand</t>
  </si>
  <si>
    <t>Unterkunft Preise</t>
  </si>
  <si>
    <t>Karten</t>
  </si>
  <si>
    <t>Landhaus Julian</t>
  </si>
  <si>
    <t>ab 15 Jahre</t>
  </si>
  <si>
    <t>bis 15 Jahre</t>
  </si>
  <si>
    <t>Kurtaxe ab2001</t>
  </si>
  <si>
    <t>incl. Kurt.</t>
  </si>
  <si>
    <t>Antje Ludwig</t>
  </si>
  <si>
    <t>Top2</t>
  </si>
  <si>
    <t>Busse</t>
  </si>
  <si>
    <t>Top5</t>
  </si>
  <si>
    <t>Arnd Schwietale</t>
  </si>
  <si>
    <t>49 173 3435420</t>
  </si>
  <si>
    <t>Alex Lang</t>
  </si>
  <si>
    <t>0176 111 78609</t>
  </si>
  <si>
    <t>Josef Gutmann</t>
  </si>
  <si>
    <t>Scherer</t>
  </si>
  <si>
    <t>Top7</t>
  </si>
  <si>
    <t>Tobias Würth 05</t>
  </si>
  <si>
    <t>Justus Seger 07</t>
  </si>
  <si>
    <t>Tim Behringer 07</t>
  </si>
  <si>
    <t>Top8</t>
  </si>
  <si>
    <t>Top4</t>
  </si>
  <si>
    <t>Maja Schilling 06</t>
  </si>
  <si>
    <t>Christoph Scherer</t>
  </si>
  <si>
    <t>+(49)-1704732195</t>
  </si>
  <si>
    <t>Essen</t>
  </si>
  <si>
    <t>Bea Mangler</t>
  </si>
  <si>
    <t>Personen</t>
  </si>
  <si>
    <t>Kosten Total</t>
  </si>
  <si>
    <t>Buskosten</t>
  </si>
  <si>
    <t>Trainerhonorare</t>
  </si>
  <si>
    <t>mit Trainer</t>
  </si>
  <si>
    <t>Ohne Trainer</t>
  </si>
  <si>
    <t>Kids</t>
  </si>
  <si>
    <t>Zuschuss pro Kind</t>
  </si>
  <si>
    <t xml:space="preserve"> incl. Trainer</t>
  </si>
  <si>
    <t>km je Fahrzeug</t>
  </si>
  <si>
    <t>One-Way 
(km)</t>
  </si>
  <si>
    <t>Anzahl 
Strecken</t>
  </si>
  <si>
    <t>Home - Stubaital</t>
  </si>
  <si>
    <t>km</t>
  </si>
  <si>
    <t>Hotel - Gletscher</t>
  </si>
  <si>
    <t>Summe</t>
  </si>
  <si>
    <t>Verbrauchm</t>
  </si>
  <si>
    <t>l/100km</t>
  </si>
  <si>
    <t>je Liter</t>
  </si>
  <si>
    <t>Spritkosten</t>
  </si>
  <si>
    <t xml:space="preserve">Vignette AT </t>
  </si>
  <si>
    <t>je Bus</t>
  </si>
  <si>
    <t>Maut Arlberg</t>
  </si>
  <si>
    <t>Bus Miete</t>
  </si>
  <si>
    <t>Kosten pro Bus</t>
  </si>
  <si>
    <t>Kosten total für #Busse</t>
  </si>
  <si>
    <t>Buskosten pro TN</t>
  </si>
  <si>
    <t>Freitag, 13. Okt.</t>
  </si>
  <si>
    <t>Samstag, 14. Okt.</t>
  </si>
  <si>
    <t>Sonntag, 15. Okt.</t>
  </si>
  <si>
    <t>1. TE Halle</t>
  </si>
  <si>
    <t>07:00-08:30</t>
  </si>
  <si>
    <t>Einfahren (SL-Ski)</t>
  </si>
  <si>
    <t>RS Technik (Schw. Steuerung)</t>
  </si>
  <si>
    <t>07:00-09:00</t>
  </si>
  <si>
    <t>SL (Zeit)</t>
  </si>
  <si>
    <t>Pause</t>
  </si>
  <si>
    <t>08:30-09:00</t>
  </si>
  <si>
    <t>09:00 -11:00</t>
  </si>
  <si>
    <t>2. TE Halle</t>
  </si>
  <si>
    <t>SL - Bürsten/Kurzkipper (Theraband)</t>
  </si>
  <si>
    <t>SL (Lang)</t>
  </si>
  <si>
    <t>11:00-13:00</t>
  </si>
  <si>
    <t>Mittagessen</t>
  </si>
  <si>
    <t>3. TE Halle</t>
  </si>
  <si>
    <t>SL - Bürsten/Kurzkipper</t>
  </si>
  <si>
    <t>Paralellslalom</t>
  </si>
  <si>
    <t>15:00-17:00</t>
  </si>
  <si>
    <t>Video Analyse / Lernzeit</t>
  </si>
  <si>
    <t>4. TE Halle</t>
  </si>
  <si>
    <t>17:00-19:00</t>
  </si>
  <si>
    <t>Technik  (RS-Ski) Lehrpoben Jgd.</t>
  </si>
  <si>
    <t>Beweg dich Schlau</t>
  </si>
  <si>
    <t>Donnerstag, 12. Okt.</t>
  </si>
  <si>
    <t>Freitag,13.  Okt.</t>
  </si>
  <si>
    <t>Sonntag,15. Okt.</t>
  </si>
  <si>
    <t>Trikotnummer</t>
  </si>
  <si>
    <t>M/W</t>
  </si>
  <si>
    <t>LG Geb</t>
  </si>
  <si>
    <t>bezahlt</t>
  </si>
  <si>
    <t>Abfahrtsort</t>
  </si>
  <si>
    <t>t</t>
  </si>
  <si>
    <t>Münstertal</t>
  </si>
  <si>
    <t>Anz.Zimmer</t>
  </si>
  <si>
    <t>Nächte</t>
  </si>
  <si>
    <t>Pro Nacht</t>
  </si>
  <si>
    <t>4 Bett Kids</t>
  </si>
  <si>
    <t>3 Bett Kids</t>
  </si>
  <si>
    <t>3 Bett Erw-</t>
  </si>
  <si>
    <t>4 Bett Erw</t>
  </si>
  <si>
    <t>Gutschrift 1 Na.</t>
  </si>
  <si>
    <t>Gutschrift Busfaher</t>
  </si>
  <si>
    <t>Kurtaxe</t>
  </si>
  <si>
    <t>Kontainer</t>
  </si>
  <si>
    <t>Offenburg</t>
  </si>
  <si>
    <t>Einnahmen LG Geb.</t>
  </si>
  <si>
    <t>Defizit</t>
  </si>
  <si>
    <t>Zuschuss Kader geb. pro TN:</t>
  </si>
  <si>
    <t>Michael Seifritz</t>
  </si>
  <si>
    <t>Martin Walleser</t>
  </si>
  <si>
    <t>Uwe Franz</t>
  </si>
  <si>
    <t>In/Out</t>
  </si>
  <si>
    <t>LG Geb.</t>
  </si>
  <si>
    <t>In</t>
  </si>
  <si>
    <t>Mülh.</t>
  </si>
  <si>
    <t>Ari Walz 07</t>
  </si>
  <si>
    <t>Mtal</t>
  </si>
  <si>
    <t>Preis incl Tax</t>
  </si>
  <si>
    <t>#Zimmer</t>
  </si>
  <si>
    <t>Todtnau</t>
  </si>
  <si>
    <t>4er Kids</t>
  </si>
  <si>
    <t>3er Kids</t>
  </si>
  <si>
    <t>3er Erw</t>
  </si>
  <si>
    <t>W - Klein</t>
  </si>
  <si>
    <t>W- Gross</t>
  </si>
  <si>
    <t>M - Klein</t>
  </si>
  <si>
    <t>M - Gross</t>
  </si>
  <si>
    <t>Trainer</t>
  </si>
  <si>
    <t>Freitag, 8. Sept.</t>
  </si>
  <si>
    <t>Samstag, 9. Sept.</t>
  </si>
  <si>
    <t>Sonntag, 10. Sept.</t>
  </si>
  <si>
    <t>07:30-08:30</t>
  </si>
  <si>
    <t>Technik (RS-Ski)</t>
  </si>
  <si>
    <t>RS (Lauf / Technik)</t>
  </si>
  <si>
    <t>SL (Stummel/Lang)</t>
  </si>
  <si>
    <t>SL (Zeitläufe)</t>
  </si>
  <si>
    <t>Technik  (RS-Ski) Lehrpoben Jgd.
Chiara, Lilly, Hanna, Vanessa</t>
  </si>
  <si>
    <t>Starttraining (Zeit)</t>
  </si>
  <si>
    <t>Donnerstag, 7. Sept.</t>
  </si>
  <si>
    <t>Kommentar</t>
  </si>
  <si>
    <t>Bezahlt</t>
  </si>
  <si>
    <t>Bus/Auto</t>
  </si>
  <si>
    <t>Mheim</t>
  </si>
  <si>
    <t>b</t>
  </si>
  <si>
    <t>In (?)</t>
  </si>
  <si>
    <t>Laule</t>
  </si>
  <si>
    <t>Peter Laule</t>
  </si>
  <si>
    <t>#Pers.</t>
  </si>
  <si>
    <t>Zimmer No.</t>
  </si>
  <si>
    <t>Anz. Pers.</t>
  </si>
  <si>
    <t>Freitag, 7. Sept.</t>
  </si>
  <si>
    <t>Samstag, 8. Sept.</t>
  </si>
  <si>
    <t>Sonntag, 9. Sept.</t>
  </si>
  <si>
    <t>Technik  (RS-Ski)</t>
  </si>
  <si>
    <t>Freitag, 14. Juli</t>
  </si>
  <si>
    <t>Samstag, 15. Juli</t>
  </si>
  <si>
    <t>Sonntag, 16. Juli</t>
  </si>
  <si>
    <t>Top2: 1 Appartement für 4 Personen (1 Doppelzimmer und 1 Schlafsofa für 2 Perosnen in der Wohnküche)</t>
  </si>
  <si>
    <t>Top3: 1 Appartement für 5 Personen (1 Doppelzimmer, 1 Dreibettzimmer und extra Wohnküche)2x Dusche/WC</t>
  </si>
  <si>
    <t>Top4: 1 Appartement für 2 Personen (1 Doppelzimmer und extra Wohnküche)</t>
  </si>
  <si>
    <t>Top5: 1 Appartement für 6 Personen (1 Doppelzimmer, 1 Vierbettzimmer und extra Wohnküche)2xDusche/WC</t>
  </si>
  <si>
    <t>Top6: 1 Appartement für 2 Personen (1 Doppelzimmer und extra Wohnküche)</t>
  </si>
  <si>
    <t>Jhg</t>
  </si>
  <si>
    <t>4er</t>
  </si>
  <si>
    <t>Schorsch Höflinger</t>
  </si>
  <si>
    <t>3er</t>
  </si>
  <si>
    <t>2er</t>
  </si>
  <si>
    <t>Top6</t>
  </si>
  <si>
    <t>RS</t>
  </si>
  <si>
    <t xml:space="preserve">Piste Nr. 10 - Fernauferner </t>
  </si>
  <si>
    <t>SL</t>
  </si>
  <si>
    <t xml:space="preserve">Windachferner - Piste Nr. 6. </t>
  </si>
  <si>
    <t>Kasse öffnet 07:00 / 1. Bergfahrt 07:30</t>
  </si>
  <si>
    <t>Wecken</t>
  </si>
  <si>
    <t>Bub/Mäd.</t>
  </si>
  <si>
    <t>SZ Mü</t>
  </si>
  <si>
    <t>SC T</t>
  </si>
  <si>
    <t>SC Mta</t>
  </si>
  <si>
    <t>Michael</t>
  </si>
  <si>
    <t>Dieter</t>
  </si>
  <si>
    <t>Tr</t>
  </si>
  <si>
    <t>2erTr</t>
  </si>
  <si>
    <t>Schorsch</t>
  </si>
  <si>
    <t>Michael Stahl</t>
  </si>
  <si>
    <t>Ralf</t>
  </si>
  <si>
    <t>SEQ</t>
  </si>
  <si>
    <t>BIB #</t>
  </si>
  <si>
    <t>TIME</t>
  </si>
  <si>
    <t>Seq</t>
  </si>
  <si>
    <t>Bip</t>
  </si>
  <si>
    <t>Time</t>
  </si>
  <si>
    <t>Seq.</t>
  </si>
  <si>
    <t>Jhg,</t>
  </si>
  <si>
    <t>23   *</t>
  </si>
  <si>
    <t>Rückstand</t>
  </si>
  <si>
    <t>Rücksdtand</t>
  </si>
  <si>
    <t>BIB</t>
  </si>
  <si>
    <t>#         TIME</t>
  </si>
  <si>
    <t>95   *</t>
  </si>
  <si>
    <t>Jahrgang</t>
  </si>
  <si>
    <t>Lina Schäberle</t>
  </si>
  <si>
    <t>Chiara Bausch</t>
  </si>
  <si>
    <t>Pippa Hecht</t>
  </si>
  <si>
    <t>Skiteam Freiburg</t>
  </si>
  <si>
    <t>Gordon Holzer</t>
  </si>
  <si>
    <t>SC 1900 Donaueschingen</t>
  </si>
  <si>
    <t>kein Name</t>
  </si>
  <si>
    <t>Bib#</t>
  </si>
  <si>
    <t>YOB</t>
  </si>
  <si>
    <t>Class</t>
  </si>
  <si>
    <t>Gender</t>
  </si>
  <si>
    <t>Start Time</t>
  </si>
  <si>
    <t>Finish Time</t>
  </si>
  <si>
    <t>Split 1</t>
  </si>
  <si>
    <t>Split 2</t>
  </si>
  <si>
    <t>Split 3</t>
  </si>
  <si>
    <t>Status</t>
  </si>
  <si>
    <t>Run#</t>
  </si>
  <si>
    <t>U16</t>
  </si>
  <si>
    <t>Male</t>
  </si>
  <si>
    <t>7:58:38.898 PM</t>
  </si>
  <si>
    <t>Moritz Weiss</t>
  </si>
  <si>
    <t>U18</t>
  </si>
  <si>
    <t>8:12:28.160 PM</t>
  </si>
  <si>
    <t>8:21:59.000 PM</t>
  </si>
  <si>
    <t>U14</t>
  </si>
  <si>
    <t>Female</t>
  </si>
  <si>
    <t>7:38:43.016 PM</t>
  </si>
  <si>
    <t>7:51:29.612 PM</t>
  </si>
  <si>
    <t>7:46:56.625 PM</t>
  </si>
  <si>
    <t>7:50:04.817 PM</t>
  </si>
  <si>
    <t>8:02:30.212 PM</t>
  </si>
  <si>
    <t>8:10:10.902 PM</t>
  </si>
  <si>
    <t>8:20:52.000 PM</t>
  </si>
  <si>
    <t>7:39:47.723 PM</t>
  </si>
  <si>
    <t>8:00:46.077 PM</t>
  </si>
  <si>
    <t>7:42:26.742 PM</t>
  </si>
  <si>
    <t>8:10:36.231 PM</t>
  </si>
  <si>
    <t>Mika Kn√∂ll 2005</t>
  </si>
  <si>
    <t>7:35:21.069 PM</t>
  </si>
  <si>
    <t>8:11:01.898 PM</t>
  </si>
  <si>
    <t>8:11:01.826 PM</t>
  </si>
  <si>
    <t>7:49:00.169 PM</t>
  </si>
  <si>
    <t>7:55:33.157 PM</t>
  </si>
  <si>
    <t>7:59:49.924 PM</t>
  </si>
  <si>
    <t>7:38:21.142 PM</t>
  </si>
  <si>
    <t>8:19:24.000 PM</t>
  </si>
  <si>
    <t>7:50:24.580 PM</t>
  </si>
  <si>
    <t>7:49:50.135 PM</t>
  </si>
  <si>
    <t xml:space="preserve">Henri Von Maltzahn </t>
  </si>
  <si>
    <t>7:37:11.553 PM</t>
  </si>
  <si>
    <t>8:09:45.474 PM</t>
  </si>
  <si>
    <t>7:38:02.484 PM</t>
  </si>
  <si>
    <t>7:58:55.435 PM</t>
  </si>
  <si>
    <t>7:49:33.437 PM</t>
  </si>
  <si>
    <t>7:48:44.195 PM</t>
  </si>
  <si>
    <t>8:15:26.000 PM</t>
  </si>
  <si>
    <t>8:00:23.447 PM</t>
  </si>
  <si>
    <t>8:11:17.399 PM</t>
  </si>
  <si>
    <t>8:05:38.993 PM</t>
  </si>
  <si>
    <t>Lilly Roser</t>
  </si>
  <si>
    <t>7:41:26.757 PM</t>
  </si>
  <si>
    <t>8:20:36.000 PM</t>
  </si>
  <si>
    <t>7:40:10.622 PM</t>
  </si>
  <si>
    <t>8:18:55.000 PM</t>
  </si>
  <si>
    <t>7:37:33.861 PM</t>
  </si>
  <si>
    <t>7:50:58.796 PM</t>
  </si>
  <si>
    <t>Moritz Kr√§mer</t>
  </si>
  <si>
    <t>7:32:16.872 PM</t>
  </si>
  <si>
    <t>8:09:10.850 PM</t>
  </si>
  <si>
    <t>7:40:30.536 PM</t>
  </si>
  <si>
    <t>8:01:24.121 PM</t>
  </si>
  <si>
    <t>Nele B√ºssing</t>
  </si>
  <si>
    <t>7:44:35.254 PM</t>
  </si>
  <si>
    <t>7:51:10.687 PM</t>
  </si>
  <si>
    <t>7:54:32.612 PM</t>
  </si>
  <si>
    <t>8:06:11.088 PM</t>
  </si>
  <si>
    <t>8:04:47.626 PM</t>
  </si>
  <si>
    <t xml:space="preserve">Pius Burger </t>
  </si>
  <si>
    <t>U12</t>
  </si>
  <si>
    <t>7:52:47.935 PM</t>
  </si>
  <si>
    <t>Jona B√∂hler</t>
  </si>
  <si>
    <t>7:46:00.329 PM</t>
  </si>
  <si>
    <t>7:59:31.611 PM</t>
  </si>
  <si>
    <t>8:15:45.000 PM</t>
  </si>
  <si>
    <t>7:59:12.459 PM</t>
  </si>
  <si>
    <t>8:14:11.000 PM</t>
  </si>
  <si>
    <t>7:43:18.701 PM</t>
  </si>
  <si>
    <t>7:49:14.314 PM</t>
  </si>
  <si>
    <t>7:46:34.962 PM</t>
  </si>
  <si>
    <t>7:42:53.585 PM</t>
  </si>
  <si>
    <t>8:05:54.661 PM</t>
  </si>
  <si>
    <t>8:19:44.000 PM</t>
  </si>
  <si>
    <t>8:09:33.221 PM</t>
  </si>
  <si>
    <t>7:57:03.725 PM</t>
  </si>
  <si>
    <t>8:07:05.133 PM</t>
  </si>
  <si>
    <t>8:13:45.000 PM</t>
  </si>
  <si>
    <t>8:16:02.000 PM</t>
  </si>
  <si>
    <t>7:46:17.167 PM</t>
  </si>
  <si>
    <t>7:57:20.759 PM</t>
  </si>
  <si>
    <t>7:52:25.387 PM</t>
  </si>
  <si>
    <t>Paula Kr√§mer</t>
  </si>
  <si>
    <t>7:45:41.567 PM</t>
  </si>
  <si>
    <t>7:41:08.117 PM</t>
  </si>
  <si>
    <t>7:55:54.837 PM</t>
  </si>
  <si>
    <t>8:06:49.341 PM</t>
  </si>
  <si>
    <t>8:02:57.284 PM</t>
  </si>
  <si>
    <t>7:56:27.549 PM</t>
  </si>
  <si>
    <t xml:space="preserve">Janne B√ºscher </t>
  </si>
  <si>
    <t>8:07:22.784 PM</t>
  </si>
  <si>
    <t>7:50:40.918 PM</t>
  </si>
  <si>
    <t>8:17:14.000 PM</t>
  </si>
  <si>
    <t>8:07:38.714 PM</t>
  </si>
  <si>
    <t xml:space="preserve">Matteo Burger </t>
  </si>
  <si>
    <t>8:12:03.306 PM</t>
  </si>
  <si>
    <t>8:11:37.683 PM</t>
  </si>
  <si>
    <t>7:54:15.636 PM</t>
  </si>
  <si>
    <t>8:02:06.614 PM</t>
  </si>
  <si>
    <t>7:53:36.239 PM</t>
  </si>
  <si>
    <t>7:42:04.531 PM</t>
  </si>
  <si>
    <t>8:04:32.227 PM</t>
  </si>
  <si>
    <t>7:51:47.402 PM</t>
  </si>
  <si>
    <t>8:04:13.122 PM</t>
  </si>
  <si>
    <t>7:44:09.207 PM</t>
  </si>
  <si>
    <t>7:39:17.117 PM</t>
  </si>
  <si>
    <t>8:20:16.000 PM</t>
  </si>
  <si>
    <t>8:22:16.000 PM</t>
  </si>
  <si>
    <t>8:14:30.000 PM</t>
  </si>
  <si>
    <t>7:47:12.256 PM</t>
  </si>
  <si>
    <t>7:53:17.493 PM</t>
  </si>
  <si>
    <t>8:00:06.727 PM</t>
  </si>
  <si>
    <t>7:45:22.197 PM</t>
  </si>
  <si>
    <t>7:56:46.130 PM</t>
  </si>
  <si>
    <t>8:06:30.209 PM</t>
  </si>
  <si>
    <t xml:space="preserve">Jule B√ºssing </t>
  </si>
  <si>
    <t>7:43:42.611 PM</t>
  </si>
  <si>
    <t>7:56:11.393 PM</t>
  </si>
  <si>
    <t>7:32:48.438 PM</t>
  </si>
  <si>
    <t>8:20:01.000 PM</t>
  </si>
  <si>
    <t>8:05:03.233 PM</t>
  </si>
  <si>
    <t>8:03:45.494 PM</t>
  </si>
  <si>
    <t>8:03:46.046 PM</t>
  </si>
  <si>
    <t xml:space="preserve">Gwyneth Holzer </t>
  </si>
  <si>
    <t>7:48:11.889 PM</t>
  </si>
  <si>
    <t>7:58:18.443 PM</t>
  </si>
  <si>
    <t>7:54:50.949 PM</t>
  </si>
  <si>
    <t>8:14:48.000 PM</t>
  </si>
  <si>
    <t>8:16:36.000 PM</t>
  </si>
  <si>
    <t>8:16:16.000 PM</t>
  </si>
  <si>
    <t>7:34:35.728 PM</t>
  </si>
  <si>
    <t>7:34:10.346 PM</t>
  </si>
  <si>
    <t xml:space="preserve">Wilson Klausmann </t>
  </si>
  <si>
    <t>7:52:08.774 PM</t>
  </si>
  <si>
    <t>8:08:34.000 PM</t>
  </si>
  <si>
    <t>8:08:33.800 PM</t>
  </si>
  <si>
    <t>8:18:29.000 PM</t>
  </si>
  <si>
    <t>8:17:32.000 PM</t>
  </si>
  <si>
    <t>7:47:52.583 PM</t>
  </si>
  <si>
    <t>8:08:17.234 PM</t>
  </si>
  <si>
    <t>8:13:13.000 PM</t>
  </si>
  <si>
    <t>8:13:13.937 PM</t>
  </si>
  <si>
    <t>7:58:00.202 PM</t>
  </si>
  <si>
    <t>8:03:19.476 PM</t>
  </si>
  <si>
    <t>8:17:51.000 PM</t>
  </si>
  <si>
    <t>8:05:19.022 PM</t>
  </si>
  <si>
    <t>8:05:19.225 PM</t>
  </si>
  <si>
    <t>8:08:54.283 PM</t>
  </si>
  <si>
    <t>U8</t>
  </si>
  <si>
    <t>7:34:51.512 PM</t>
  </si>
  <si>
    <t>8:15:06.000 PM</t>
  </si>
  <si>
    <t>7:57:38.386 PM</t>
  </si>
  <si>
    <t>8:07:56.516 PM</t>
  </si>
  <si>
    <t>7:47:29.637 PM</t>
  </si>
  <si>
    <t>8:18:10.000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</si>
</sst>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_-* #,##0.00\ [$€-407]_-;\-* #,##0.00\ [$€-407]_-;_-* \-??\ [$€-407]_-;_-@_-"/>
    <numFmt numFmtId="166" formatCode="_ &quot;Fr. &quot;* #,##0.00_ ;_ &quot;Fr. &quot;* \-#,##0.00_ ;_ &quot;Fr. &quot;* \-??_ ;_ @_ "/>
    <numFmt numFmtId="167" formatCode="mmm\-yy"/>
    <numFmt numFmtId="168" formatCode="#,##0.00&quot; €&quot;"/>
    <numFmt numFmtId="169" formatCode="0\ %"/>
    <numFmt numFmtId="170" formatCode="m/d/yyyy"/>
    <numFmt numFmtId="171" formatCode="0.000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BFBFBF"/>
      <name val="Calibri"/>
      <family val="2"/>
      <charset val="1"/>
    </font>
    <font>
      <sz val="11"/>
      <color rgb="FF333333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sz val="26"/>
      <color rgb="FFFFFFFF"/>
      <name val="Calibri"/>
      <family val="2"/>
      <charset val="1"/>
    </font>
    <font>
      <b/>
      <sz val="18"/>
      <color rgb="FF000000"/>
      <name val="Calibri"/>
      <family val="2"/>
      <charset val="1"/>
    </font>
    <font>
      <i/>
      <sz val="9"/>
      <color rgb="FF000000"/>
      <name val="Verdana"/>
      <family val="2"/>
      <charset val="1"/>
    </font>
    <font>
      <sz val="9"/>
      <color rgb="FF000000"/>
      <name val="Verdana"/>
      <family val="2"/>
      <charset val="1"/>
    </font>
    <font>
      <b/>
      <sz val="16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333333"/>
      <name val="Arial"/>
      <family val="2"/>
      <charset val="1"/>
    </font>
    <font>
      <sz val="11"/>
      <color rgb="FFFF0000"/>
      <name val="Arial"/>
      <family val="2"/>
      <charset val="1"/>
    </font>
    <font>
      <i/>
      <sz val="11"/>
      <color rgb="FFA6A6A6"/>
      <name val="Calibri"/>
      <family val="2"/>
      <charset val="1"/>
    </font>
    <font>
      <sz val="11"/>
      <color rgb="FF1F497D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AE3F3"/>
      </patternFill>
    </fill>
    <fill>
      <patternFill patternType="solid">
        <fgColor rgb="FFE2F0D9"/>
        <bgColor rgb="FFDEEBF7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806000"/>
        <bgColor rgb="FF993300"/>
      </patternFill>
    </fill>
    <fill>
      <patternFill patternType="solid">
        <fgColor rgb="FFF2F2F2"/>
        <bgColor rgb="FFE2F0D9"/>
      </patternFill>
    </fill>
    <fill>
      <patternFill patternType="solid">
        <fgColor rgb="FFFFF2CC"/>
        <bgColor rgb="FFF2F2F2"/>
      </patternFill>
    </fill>
    <fill>
      <patternFill patternType="solid">
        <fgColor rgb="FFBFBFBF"/>
        <bgColor rgb="FFA6A6A6"/>
      </patternFill>
    </fill>
    <fill>
      <patternFill patternType="solid">
        <fgColor rgb="FFDAE3F3"/>
        <bgColor rgb="FFDEEBF7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A6A6A6"/>
      </patternFill>
    </fill>
    <fill>
      <patternFill patternType="solid">
        <fgColor rgb="FFDEEBF7"/>
        <bgColor rgb="FFDAE3F3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166" fontId="20" fillId="0" borderId="0" applyBorder="0" applyProtection="0"/>
    <xf numFmtId="169" fontId="20" fillId="0" borderId="0" applyBorder="0" applyProtection="0"/>
    <xf numFmtId="0" fontId="5" fillId="0" borderId="0" applyBorder="0" applyProtection="0"/>
  </cellStyleXfs>
  <cellXfs count="44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0" fillId="3" borderId="0" xfId="0" applyFill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1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/>
    <xf numFmtId="0" fontId="5" fillId="0" borderId="0" xfId="3" applyFont="1" applyBorder="1" applyAlignment="1" applyProtection="1">
      <alignment horizontal="right"/>
    </xf>
    <xf numFmtId="1" fontId="0" fillId="3" borderId="1" xfId="0" applyNumberForma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5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5" borderId="0" xfId="0" applyFont="1" applyFill="1"/>
    <xf numFmtId="1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5" borderId="0" xfId="0" applyFont="1" applyFill="1" applyBorder="1"/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1" fontId="0" fillId="0" borderId="0" xfId="0" applyNumberFormat="1" applyFont="1" applyAlignment="1">
      <alignment horizontal="center"/>
    </xf>
    <xf numFmtId="0" fontId="0" fillId="0" borderId="0" xfId="0" applyFont="1" applyAlignment="1"/>
    <xf numFmtId="2" fontId="0" fillId="0" borderId="0" xfId="0" applyNumberFormat="1" applyFont="1" applyAlignme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6" borderId="0" xfId="0" applyFill="1"/>
    <xf numFmtId="164" fontId="0" fillId="0" borderId="11" xfId="0" applyNumberFormat="1" applyBorder="1" applyAlignment="1">
      <alignment horizontal="center"/>
    </xf>
    <xf numFmtId="0" fontId="0" fillId="0" borderId="6" xfId="0" applyFont="1" applyBorder="1"/>
    <xf numFmtId="164" fontId="0" fillId="8" borderId="11" xfId="0" applyNumberFormat="1" applyFill="1" applyBorder="1" applyAlignment="1">
      <alignment horizontal="center"/>
    </xf>
    <xf numFmtId="0" fontId="0" fillId="8" borderId="6" xfId="0" applyFont="1" applyFill="1" applyBorder="1"/>
    <xf numFmtId="0" fontId="0" fillId="0" borderId="11" xfId="0" applyFont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0" fontId="0" fillId="8" borderId="9" xfId="0" applyFont="1" applyFill="1" applyBorder="1"/>
    <xf numFmtId="1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1" applyNumberFormat="1" applyFont="1" applyBorder="1" applyAlignment="1" applyProtection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 wrapText="1"/>
    </xf>
    <xf numFmtId="1" fontId="2" fillId="9" borderId="1" xfId="0" applyNumberFormat="1" applyFont="1" applyFill="1" applyBorder="1"/>
    <xf numFmtId="0" fontId="2" fillId="9" borderId="1" xfId="0" applyFont="1" applyFill="1" applyBorder="1" applyAlignment="1">
      <alignment horizontal="center"/>
    </xf>
    <xf numFmtId="165" fontId="2" fillId="9" borderId="16" xfId="0" applyNumberFormat="1" applyFont="1" applyFill="1" applyBorder="1" applyAlignment="1">
      <alignment horizontal="center"/>
    </xf>
    <xf numFmtId="165" fontId="2" fillId="9" borderId="16" xfId="1" applyNumberFormat="1" applyFont="1" applyFill="1" applyBorder="1" applyAlignment="1" applyProtection="1">
      <alignment horizontal="center"/>
    </xf>
    <xf numFmtId="165" fontId="2" fillId="9" borderId="16" xfId="1" applyNumberFormat="1" applyFont="1" applyFill="1" applyBorder="1" applyAlignment="1" applyProtection="1">
      <alignment horizontal="center" wrapText="1"/>
    </xf>
    <xf numFmtId="0" fontId="2" fillId="9" borderId="16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vertical="center" wrapText="1"/>
    </xf>
    <xf numFmtId="0" fontId="0" fillId="8" borderId="1" xfId="0" applyFill="1" applyBorder="1" applyAlignment="1">
      <alignment horizontal="center"/>
    </xf>
    <xf numFmtId="165" fontId="0" fillId="8" borderId="1" xfId="0" applyNumberFormat="1" applyFill="1" applyBorder="1"/>
    <xf numFmtId="165" fontId="0" fillId="8" borderId="1" xfId="1" applyNumberFormat="1" applyFont="1" applyFill="1" applyBorder="1" applyAlignment="1" applyProtection="1"/>
    <xf numFmtId="165" fontId="0" fillId="8" borderId="1" xfId="1" applyNumberFormat="1" applyFont="1" applyFill="1" applyBorder="1" applyAlignment="1" applyProtection="1">
      <alignment horizontal="center"/>
    </xf>
    <xf numFmtId="0" fontId="0" fillId="8" borderId="1" xfId="0" applyFont="1" applyFill="1" applyBorder="1"/>
    <xf numFmtId="164" fontId="0" fillId="8" borderId="1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" xfId="0" applyNumberFormat="1" applyBorder="1"/>
    <xf numFmtId="165" fontId="0" fillId="0" borderId="6" xfId="0" applyNumberFormat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0" xfId="0" applyBorder="1"/>
    <xf numFmtId="0" fontId="0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vertical="center" wrapText="1"/>
    </xf>
    <xf numFmtId="0" fontId="0" fillId="10" borderId="1" xfId="0" applyFill="1" applyBorder="1" applyAlignment="1">
      <alignment horizontal="center"/>
    </xf>
    <xf numFmtId="165" fontId="0" fillId="10" borderId="1" xfId="0" applyNumberFormat="1" applyFill="1" applyBorder="1"/>
    <xf numFmtId="165" fontId="0" fillId="10" borderId="1" xfId="1" applyNumberFormat="1" applyFont="1" applyFill="1" applyBorder="1" applyAlignment="1" applyProtection="1"/>
    <xf numFmtId="165" fontId="0" fillId="10" borderId="1" xfId="1" applyNumberFormat="1" applyFont="1" applyFill="1" applyBorder="1" applyAlignment="1" applyProtection="1">
      <alignment horizontal="center"/>
    </xf>
    <xf numFmtId="0" fontId="0" fillId="10" borderId="1" xfId="0" applyFont="1" applyFill="1" applyBorder="1"/>
    <xf numFmtId="164" fontId="0" fillId="10" borderId="1" xfId="0" applyNumberFormat="1" applyFill="1" applyBorder="1" applyAlignment="1">
      <alignment horizontal="center"/>
    </xf>
    <xf numFmtId="165" fontId="0" fillId="0" borderId="10" xfId="0" applyNumberFormat="1" applyBorder="1"/>
    <xf numFmtId="167" fontId="0" fillId="0" borderId="4" xfId="0" applyNumberFormat="1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11" xfId="0" applyNumberFormat="1" applyBorder="1"/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9" xfId="0" applyNumberFormat="1" applyBorder="1"/>
    <xf numFmtId="165" fontId="0" fillId="0" borderId="12" xfId="0" applyNumberFormat="1" applyBorder="1"/>
    <xf numFmtId="0" fontId="0" fillId="0" borderId="9" xfId="0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Font="1" applyBorder="1"/>
    <xf numFmtId="165" fontId="0" fillId="0" borderId="32" xfId="0" applyNumberFormat="1" applyBorder="1"/>
    <xf numFmtId="1" fontId="0" fillId="8" borderId="1" xfId="0" applyNumberFormat="1" applyFont="1" applyFill="1" applyBorder="1" applyAlignment="1">
      <alignment horizontal="right" vertical="center" wrapText="1"/>
    </xf>
    <xf numFmtId="165" fontId="0" fillId="0" borderId="0" xfId="0" applyNumberFormat="1" applyBorder="1"/>
    <xf numFmtId="165" fontId="0" fillId="0" borderId="33" xfId="0" applyNumberFormat="1" applyBorder="1"/>
    <xf numFmtId="0" fontId="0" fillId="0" borderId="10" xfId="0" applyFont="1" applyBorder="1"/>
    <xf numFmtId="165" fontId="0" fillId="0" borderId="4" xfId="0" applyNumberFormat="1" applyBorder="1"/>
    <xf numFmtId="0" fontId="2" fillId="0" borderId="12" xfId="0" applyFont="1" applyBorder="1"/>
    <xf numFmtId="165" fontId="2" fillId="0" borderId="9" xfId="0" applyNumberFormat="1" applyFont="1" applyBorder="1"/>
    <xf numFmtId="0" fontId="0" fillId="0" borderId="4" xfId="0" applyFont="1" applyBorder="1"/>
    <xf numFmtId="1" fontId="0" fillId="8" borderId="1" xfId="0" applyNumberFormat="1" applyFill="1" applyBorder="1"/>
    <xf numFmtId="165" fontId="0" fillId="8" borderId="1" xfId="0" applyNumberFormat="1" applyFill="1" applyBorder="1" applyAlignment="1">
      <alignment horizontal="center"/>
    </xf>
    <xf numFmtId="0" fontId="2" fillId="8" borderId="1" xfId="0" applyFont="1" applyFill="1" applyBorder="1" applyAlignment="1">
      <alignment vertical="center" wrapText="1"/>
    </xf>
    <xf numFmtId="0" fontId="2" fillId="9" borderId="17" xfId="0" applyFont="1" applyFill="1" applyBorder="1" applyAlignment="1">
      <alignment horizontal="center"/>
    </xf>
    <xf numFmtId="0" fontId="2" fillId="9" borderId="17" xfId="0" applyFont="1" applyFill="1" applyBorder="1"/>
    <xf numFmtId="0" fontId="8" fillId="0" borderId="0" xfId="0" applyFont="1" applyAlignment="1">
      <alignment vertical="center"/>
    </xf>
    <xf numFmtId="0" fontId="2" fillId="10" borderId="1" xfId="0" applyFont="1" applyFill="1" applyBorder="1" applyAlignment="1">
      <alignment vertical="center" wrapText="1"/>
    </xf>
    <xf numFmtId="165" fontId="0" fillId="10" borderId="1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/>
    <xf numFmtId="0" fontId="0" fillId="0" borderId="0" xfId="0" applyAlignment="1">
      <alignment vertical="center"/>
    </xf>
    <xf numFmtId="1" fontId="0" fillId="10" borderId="1" xfId="0" applyNumberFormat="1" applyFont="1" applyFill="1" applyBorder="1" applyAlignment="1">
      <alignment horizontal="right" vertical="center" wrapText="1"/>
    </xf>
    <xf numFmtId="0" fontId="9" fillId="10" borderId="1" xfId="0" applyFont="1" applyFill="1" applyBorder="1" applyAlignment="1">
      <alignment horizontal="right"/>
    </xf>
    <xf numFmtId="0" fontId="5" fillId="0" borderId="0" xfId="3" applyBorder="1" applyAlignment="1" applyProtection="1">
      <alignment vertical="center"/>
    </xf>
    <xf numFmtId="0" fontId="0" fillId="0" borderId="36" xfId="0" applyBorder="1" applyAlignment="1">
      <alignment horizontal="center"/>
    </xf>
    <xf numFmtId="0" fontId="0" fillId="0" borderId="9" xfId="0" applyFont="1" applyBorder="1"/>
    <xf numFmtId="0" fontId="2" fillId="9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8" borderId="0" xfId="0" applyNumberForma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1" fontId="0" fillId="7" borderId="0" xfId="0" applyNumberFormat="1" applyFill="1" applyBorder="1" applyAlignment="1">
      <alignment vertical="center" wrapText="1"/>
    </xf>
    <xf numFmtId="0" fontId="0" fillId="7" borderId="1" xfId="0" applyFill="1" applyBorder="1" applyAlignment="1">
      <alignment horizontal="center"/>
    </xf>
    <xf numFmtId="165" fontId="0" fillId="7" borderId="1" xfId="0" applyNumberFormat="1" applyFill="1" applyBorder="1"/>
    <xf numFmtId="165" fontId="0" fillId="7" borderId="1" xfId="1" applyNumberFormat="1" applyFont="1" applyFill="1" applyBorder="1" applyAlignment="1" applyProtection="1"/>
    <xf numFmtId="165" fontId="0" fillId="7" borderId="1" xfId="1" applyNumberFormat="1" applyFont="1" applyFill="1" applyBorder="1" applyAlignment="1" applyProtection="1">
      <alignment horizontal="center"/>
    </xf>
    <xf numFmtId="0" fontId="0" fillId="7" borderId="1" xfId="0" applyFill="1" applyBorder="1"/>
    <xf numFmtId="164" fontId="0" fillId="7" borderId="1" xfId="0" applyNumberForma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9" xfId="0" applyBorder="1" applyAlignment="1">
      <alignment horizontal="center"/>
    </xf>
    <xf numFmtId="1" fontId="0" fillId="7" borderId="1" xfId="0" applyNumberFormat="1" applyFill="1" applyBorder="1" applyAlignment="1">
      <alignment vertical="center" wrapText="1"/>
    </xf>
    <xf numFmtId="165" fontId="0" fillId="0" borderId="0" xfId="0" applyNumberFormat="1"/>
    <xf numFmtId="167" fontId="0" fillId="0" borderId="0" xfId="0" applyNumberFormat="1"/>
    <xf numFmtId="0" fontId="2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/>
    </xf>
    <xf numFmtId="165" fontId="0" fillId="7" borderId="16" xfId="0" applyNumberFormat="1" applyFill="1" applyBorder="1"/>
    <xf numFmtId="0" fontId="0" fillId="7" borderId="16" xfId="0" applyFont="1" applyFill="1" applyBorder="1" applyAlignment="1">
      <alignment vertical="center" wrapText="1"/>
    </xf>
    <xf numFmtId="0" fontId="0" fillId="7" borderId="16" xfId="0" applyFill="1" applyBorder="1" applyAlignment="1">
      <alignment horizontal="center" vertical="center" wrapText="1"/>
    </xf>
    <xf numFmtId="1" fontId="0" fillId="7" borderId="16" xfId="0" applyNumberFormat="1" applyFill="1" applyBorder="1" applyAlignment="1">
      <alignment vertical="center" wrapText="1"/>
    </xf>
    <xf numFmtId="0" fontId="0" fillId="7" borderId="16" xfId="0" applyFill="1" applyBorder="1" applyAlignment="1">
      <alignment horizontal="center"/>
    </xf>
    <xf numFmtId="165" fontId="0" fillId="7" borderId="16" xfId="1" applyNumberFormat="1" applyFont="1" applyFill="1" applyBorder="1" applyAlignment="1" applyProtection="1"/>
    <xf numFmtId="165" fontId="0" fillId="7" borderId="16" xfId="1" applyNumberFormat="1" applyFont="1" applyFill="1" applyBorder="1" applyAlignment="1" applyProtection="1">
      <alignment horizontal="center"/>
    </xf>
    <xf numFmtId="0" fontId="0" fillId="7" borderId="16" xfId="0" applyFont="1" applyFill="1" applyBorder="1"/>
    <xf numFmtId="164" fontId="0" fillId="7" borderId="16" xfId="0" applyNumberFormat="1" applyFill="1" applyBorder="1" applyAlignment="1">
      <alignment horizontal="center"/>
    </xf>
    <xf numFmtId="165" fontId="2" fillId="2" borderId="11" xfId="0" applyNumberFormat="1" applyFont="1" applyFill="1" applyBorder="1"/>
    <xf numFmtId="167" fontId="2" fillId="2" borderId="1" xfId="0" applyNumberFormat="1" applyFont="1" applyFill="1" applyBorder="1"/>
    <xf numFmtId="0" fontId="2" fillId="2" borderId="6" xfId="0" applyFont="1" applyFill="1" applyBorder="1"/>
    <xf numFmtId="0" fontId="2" fillId="9" borderId="18" xfId="0" applyFont="1" applyFill="1" applyBorder="1"/>
    <xf numFmtId="0" fontId="2" fillId="9" borderId="19" xfId="0" applyFont="1" applyFill="1" applyBorder="1" applyAlignment="1">
      <alignment horizontal="center"/>
    </xf>
    <xf numFmtId="1" fontId="2" fillId="9" borderId="19" xfId="0" applyNumberFormat="1" applyFont="1" applyFill="1" applyBorder="1"/>
    <xf numFmtId="165" fontId="2" fillId="9" borderId="19" xfId="0" applyNumberFormat="1" applyFont="1" applyFill="1" applyBorder="1" applyAlignment="1">
      <alignment horizontal="center"/>
    </xf>
    <xf numFmtId="1" fontId="2" fillId="9" borderId="19" xfId="0" applyNumberFormat="1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" xfId="0" applyNumberFormat="1" applyFont="1" applyBorder="1"/>
    <xf numFmtId="165" fontId="2" fillId="0" borderId="6" xfId="0" applyNumberFormat="1" applyFont="1" applyBorder="1"/>
    <xf numFmtId="1" fontId="2" fillId="0" borderId="12" xfId="0" applyNumberFormat="1" applyFont="1" applyBorder="1" applyAlignment="1">
      <alignment horizontal="center"/>
    </xf>
    <xf numFmtId="0" fontId="2" fillId="0" borderId="8" xfId="0" applyFont="1" applyBorder="1"/>
    <xf numFmtId="165" fontId="11" fillId="0" borderId="0" xfId="1" applyNumberFormat="1" applyFont="1" applyBorder="1" applyAlignment="1" applyProtection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0" fillId="0" borderId="0" xfId="0" applyBorder="1"/>
    <xf numFmtId="165" fontId="2" fillId="2" borderId="38" xfId="0" applyNumberFormat="1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center"/>
    </xf>
    <xf numFmtId="165" fontId="2" fillId="2" borderId="39" xfId="1" applyNumberFormat="1" applyFont="1" applyFill="1" applyBorder="1" applyAlignment="1" applyProtection="1"/>
    <xf numFmtId="165" fontId="2" fillId="2" borderId="40" xfId="0" applyNumberFormat="1" applyFont="1" applyFill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165" fontId="0" fillId="0" borderId="41" xfId="1" applyNumberFormat="1" applyFont="1" applyBorder="1" applyAlignment="1" applyProtection="1">
      <alignment horizontal="center"/>
    </xf>
    <xf numFmtId="165" fontId="0" fillId="0" borderId="41" xfId="1" applyNumberFormat="1" applyFont="1" applyBorder="1" applyAlignment="1" applyProtection="1"/>
    <xf numFmtId="165" fontId="0" fillId="0" borderId="35" xfId="1" applyNumberFormat="1" applyFont="1" applyBorder="1" applyAlignment="1" applyProtection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" xfId="1" applyNumberFormat="1" applyFont="1" applyBorder="1" applyAlignment="1" applyProtection="1">
      <alignment horizontal="center"/>
    </xf>
    <xf numFmtId="1" fontId="0" fillId="0" borderId="1" xfId="1" applyNumberFormat="1" applyFont="1" applyBorder="1" applyAlignment="1" applyProtection="1">
      <alignment horizontal="center"/>
    </xf>
    <xf numFmtId="165" fontId="0" fillId="0" borderId="6" xfId="1" applyNumberFormat="1" applyFont="1" applyBorder="1" applyAlignment="1" applyProtection="1">
      <alignment horizontal="center"/>
    </xf>
    <xf numFmtId="165" fontId="11" fillId="0" borderId="6" xfId="1" applyNumberFormat="1" applyFont="1" applyBorder="1" applyAlignment="1" applyProtection="1">
      <alignment horizontal="center"/>
    </xf>
    <xf numFmtId="165" fontId="12" fillId="0" borderId="6" xfId="1" applyNumberFormat="1" applyFont="1" applyBorder="1" applyAlignment="1" applyProtection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8" xfId="1" applyNumberFormat="1" applyFont="1" applyBorder="1" applyAlignment="1" applyProtection="1">
      <alignment horizontal="center"/>
    </xf>
    <xf numFmtId="165" fontId="0" fillId="0" borderId="9" xfId="1" applyNumberFormat="1" applyFont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0" fontId="0" fillId="9" borderId="10" xfId="0" applyFont="1" applyFill="1" applyBorder="1"/>
    <xf numFmtId="0" fontId="0" fillId="9" borderId="3" xfId="0" applyFont="1" applyFill="1" applyBorder="1" applyAlignment="1">
      <alignment horizontal="center" wrapText="1"/>
    </xf>
    <xf numFmtId="0" fontId="0" fillId="9" borderId="3" xfId="0" applyFont="1" applyFill="1" applyBorder="1" applyAlignment="1">
      <alignment horizontal="center"/>
    </xf>
    <xf numFmtId="0" fontId="0" fillId="9" borderId="4" xfId="0" applyFill="1" applyBorder="1"/>
    <xf numFmtId="0" fontId="0" fillId="0" borderId="1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6" xfId="0" applyFont="1" applyBorder="1"/>
    <xf numFmtId="0" fontId="0" fillId="0" borderId="1" xfId="0" applyFont="1" applyBorder="1" applyAlignment="1">
      <alignment horizontal="right"/>
    </xf>
    <xf numFmtId="0" fontId="0" fillId="0" borderId="1" xfId="0" applyBorder="1"/>
    <xf numFmtId="168" fontId="0" fillId="0" borderId="1" xfId="0" applyNumberFormat="1" applyBorder="1"/>
    <xf numFmtId="168" fontId="2" fillId="0" borderId="1" xfId="0" applyNumberFormat="1" applyFont="1" applyBorder="1"/>
    <xf numFmtId="165" fontId="2" fillId="0" borderId="11" xfId="0" applyNumberFormat="1" applyFont="1" applyBorder="1" applyAlignment="1">
      <alignment horizontal="center"/>
    </xf>
    <xf numFmtId="165" fontId="2" fillId="0" borderId="1" xfId="1" applyNumberFormat="1" applyFont="1" applyBorder="1" applyAlignment="1" applyProtection="1">
      <alignment horizontal="center"/>
    </xf>
    <xf numFmtId="165" fontId="2" fillId="2" borderId="42" xfId="0" applyNumberFormat="1" applyFont="1" applyFill="1" applyBorder="1" applyAlignment="1">
      <alignment horizontal="center"/>
    </xf>
    <xf numFmtId="165" fontId="2" fillId="2" borderId="16" xfId="1" applyNumberFormat="1" applyFont="1" applyFill="1" applyBorder="1" applyAlignment="1" applyProtection="1">
      <alignment horizontal="center"/>
    </xf>
    <xf numFmtId="1" fontId="2" fillId="0" borderId="16" xfId="1" applyNumberFormat="1" applyFont="1" applyBorder="1" applyAlignment="1" applyProtection="1">
      <alignment horizontal="center"/>
    </xf>
    <xf numFmtId="165" fontId="2" fillId="2" borderId="43" xfId="1" applyNumberFormat="1" applyFont="1" applyFill="1" applyBorder="1" applyAlignment="1" applyProtection="1">
      <alignment horizontal="center"/>
    </xf>
    <xf numFmtId="165" fontId="0" fillId="0" borderId="38" xfId="0" applyNumberFormat="1" applyFont="1" applyBorder="1" applyAlignment="1">
      <alignment horizontal="center"/>
    </xf>
    <xf numFmtId="165" fontId="0" fillId="0" borderId="39" xfId="1" applyNumberFormat="1" applyFont="1" applyBorder="1" applyAlignment="1" applyProtection="1">
      <alignment horizontal="center"/>
    </xf>
    <xf numFmtId="1" fontId="0" fillId="0" borderId="39" xfId="1" applyNumberFormat="1" applyFont="1" applyBorder="1" applyAlignment="1" applyProtection="1">
      <alignment horizontal="center"/>
    </xf>
    <xf numFmtId="165" fontId="0" fillId="0" borderId="40" xfId="1" applyNumberFormat="1" applyFont="1" applyBorder="1" applyAlignment="1" applyProtection="1">
      <alignment horizontal="center"/>
    </xf>
    <xf numFmtId="0" fontId="0" fillId="0" borderId="14" xfId="0" applyFont="1" applyBorder="1"/>
    <xf numFmtId="164" fontId="0" fillId="0" borderId="5" xfId="0" applyNumberFormat="1" applyBorder="1" applyAlignment="1">
      <alignment horizontal="center"/>
    </xf>
    <xf numFmtId="0" fontId="0" fillId="0" borderId="44" xfId="0" applyBorder="1"/>
    <xf numFmtId="0" fontId="0" fillId="8" borderId="23" xfId="0" applyFont="1" applyFill="1" applyBorder="1"/>
    <xf numFmtId="164" fontId="0" fillId="8" borderId="5" xfId="0" applyNumberFormat="1" applyFill="1" applyBorder="1" applyAlignment="1">
      <alignment horizontal="center"/>
    </xf>
    <xf numFmtId="0" fontId="0" fillId="8" borderId="44" xfId="0" applyFill="1" applyBorder="1"/>
    <xf numFmtId="0" fontId="0" fillId="0" borderId="23" xfId="0" applyFont="1" applyBorder="1"/>
    <xf numFmtId="0" fontId="0" fillId="0" borderId="5" xfId="0" applyFont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8" borderId="29" xfId="0" applyFont="1" applyFill="1" applyBorder="1"/>
    <xf numFmtId="164" fontId="0" fillId="8" borderId="7" xfId="0" applyNumberFormat="1" applyFill="1" applyBorder="1" applyAlignment="1">
      <alignment horizontal="center"/>
    </xf>
    <xf numFmtId="0" fontId="0" fillId="8" borderId="45" xfId="0" applyFill="1" applyBorder="1"/>
    <xf numFmtId="0" fontId="0" fillId="4" borderId="23" xfId="0" applyFont="1" applyFill="1" applyBorder="1"/>
    <xf numFmtId="164" fontId="0" fillId="4" borderId="11" xfId="0" applyNumberFormat="1" applyFill="1" applyBorder="1" applyAlignment="1">
      <alignment horizontal="center"/>
    </xf>
    <xf numFmtId="0" fontId="0" fillId="4" borderId="6" xfId="0" applyFill="1" applyBorder="1"/>
    <xf numFmtId="164" fontId="0" fillId="4" borderId="5" xfId="0" applyNumberFormat="1" applyFill="1" applyBorder="1" applyAlignment="1">
      <alignment horizontal="center"/>
    </xf>
    <xf numFmtId="0" fontId="0" fillId="4" borderId="44" xfId="0" applyFill="1" applyBorder="1"/>
    <xf numFmtId="0" fontId="13" fillId="0" borderId="4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0" fillId="0" borderId="43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2" borderId="46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165" fontId="0" fillId="0" borderId="1" xfId="2" applyNumberFormat="1" applyFont="1" applyBorder="1" applyAlignment="1" applyProtection="1"/>
    <xf numFmtId="165" fontId="0" fillId="0" borderId="6" xfId="2" applyNumberFormat="1" applyFont="1" applyBorder="1" applyAlignment="1" applyProtection="1"/>
    <xf numFmtId="0" fontId="4" fillId="5" borderId="1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/>
    </xf>
    <xf numFmtId="165" fontId="0" fillId="5" borderId="44" xfId="0" applyNumberFormat="1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" fillId="0" borderId="49" xfId="0" applyFont="1" applyBorder="1"/>
    <xf numFmtId="0" fontId="2" fillId="0" borderId="50" xfId="0" applyFont="1" applyBorder="1"/>
    <xf numFmtId="165" fontId="2" fillId="0" borderId="50" xfId="2" applyNumberFormat="1" applyFont="1" applyBorder="1" applyAlignment="1" applyProtection="1"/>
    <xf numFmtId="165" fontId="2" fillId="0" borderId="51" xfId="2" applyNumberFormat="1" applyFont="1" applyBorder="1" applyAlignment="1" applyProtection="1"/>
    <xf numFmtId="0" fontId="0" fillId="0" borderId="7" xfId="0" applyBorder="1" applyAlignment="1">
      <alignment horizontal="center"/>
    </xf>
    <xf numFmtId="169" fontId="15" fillId="0" borderId="30" xfId="0" applyNumberFormat="1" applyFont="1" applyBorder="1"/>
    <xf numFmtId="165" fontId="15" fillId="0" borderId="25" xfId="2" applyNumberFormat="1" applyFont="1" applyBorder="1" applyAlignment="1" applyProtection="1"/>
    <xf numFmtId="0" fontId="0" fillId="0" borderId="46" xfId="0" applyFont="1" applyBorder="1"/>
    <xf numFmtId="0" fontId="0" fillId="0" borderId="20" xfId="0" applyBorder="1"/>
    <xf numFmtId="165" fontId="0" fillId="0" borderId="21" xfId="1" applyNumberFormat="1" applyFont="1" applyBorder="1" applyAlignment="1" applyProtection="1"/>
    <xf numFmtId="165" fontId="2" fillId="0" borderId="51" xfId="0" applyNumberFormat="1" applyFont="1" applyBorder="1"/>
    <xf numFmtId="0" fontId="0" fillId="0" borderId="18" xfId="0" applyFont="1" applyBorder="1"/>
    <xf numFmtId="0" fontId="0" fillId="0" borderId="19" xfId="0" applyBorder="1"/>
    <xf numFmtId="165" fontId="0" fillId="0" borderId="37" xfId="0" applyNumberFormat="1" applyBorder="1"/>
    <xf numFmtId="165" fontId="0" fillId="0" borderId="1" xfId="0" applyNumberFormat="1" applyBorder="1"/>
    <xf numFmtId="165" fontId="0" fillId="0" borderId="44" xfId="0" applyNumberFormat="1" applyBorder="1"/>
    <xf numFmtId="0" fontId="0" fillId="5" borderId="1" xfId="0" applyFill="1" applyBorder="1"/>
    <xf numFmtId="0" fontId="0" fillId="5" borderId="6" xfId="0" applyFill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0" fillId="0" borderId="0" xfId="1" applyFont="1" applyBorder="1" applyAlignment="1" applyProtection="1"/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5" fontId="0" fillId="0" borderId="0" xfId="2" applyNumberFormat="1" applyFont="1" applyBorder="1" applyAlignment="1" applyProtection="1"/>
    <xf numFmtId="0" fontId="13" fillId="0" borderId="30" xfId="0" applyFont="1" applyBorder="1" applyAlignment="1">
      <alignment horizontal="center" vertical="center" wrapText="1"/>
    </xf>
    <xf numFmtId="165" fontId="13" fillId="0" borderId="30" xfId="2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0" borderId="50" xfId="0" applyBorder="1"/>
    <xf numFmtId="165" fontId="0" fillId="0" borderId="50" xfId="2" applyNumberFormat="1" applyFont="1" applyBorder="1" applyAlignment="1" applyProtection="1"/>
    <xf numFmtId="0" fontId="0" fillId="0" borderId="10" xfId="0" applyFont="1" applyBorder="1" applyAlignment="1">
      <alignment horizontal="left"/>
    </xf>
    <xf numFmtId="0" fontId="0" fillId="0" borderId="12" xfId="0" applyFont="1" applyBorder="1"/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" fillId="7" borderId="24" xfId="0" applyFont="1" applyFill="1" applyBorder="1" applyAlignment="1">
      <alignment horizontal="right"/>
    </xf>
    <xf numFmtId="0" fontId="16" fillId="0" borderId="0" xfId="0" applyFont="1" applyAlignment="1">
      <alignment vertical="center"/>
    </xf>
    <xf numFmtId="0" fontId="0" fillId="9" borderId="46" xfId="0" applyFont="1" applyFill="1" applyBorder="1"/>
    <xf numFmtId="0" fontId="0" fillId="9" borderId="20" xfId="0" applyFont="1" applyFill="1" applyBorder="1"/>
    <xf numFmtId="0" fontId="0" fillId="9" borderId="20" xfId="0" applyFont="1" applyFill="1" applyBorder="1" applyAlignment="1">
      <alignment horizontal="center"/>
    </xf>
    <xf numFmtId="0" fontId="0" fillId="9" borderId="21" xfId="0" applyFill="1" applyBorder="1"/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170" fontId="0" fillId="0" borderId="0" xfId="0" applyNumberFormat="1"/>
    <xf numFmtId="0" fontId="17" fillId="0" borderId="0" xfId="0" applyFont="1"/>
    <xf numFmtId="164" fontId="0" fillId="0" borderId="0" xfId="0" applyNumberFormat="1"/>
    <xf numFmtId="0" fontId="0" fillId="2" borderId="46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32" xfId="0" applyFont="1" applyBorder="1"/>
    <xf numFmtId="0" fontId="0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/>
    <xf numFmtId="165" fontId="0" fillId="0" borderId="1" xfId="1" applyNumberFormat="1" applyFont="1" applyBorder="1" applyAlignment="1" applyProtection="1"/>
    <xf numFmtId="165" fontId="2" fillId="0" borderId="8" xfId="1" applyNumberFormat="1" applyFont="1" applyBorder="1" applyAlignment="1" applyProtection="1">
      <alignment horizontal="center"/>
    </xf>
    <xf numFmtId="165" fontId="2" fillId="0" borderId="8" xfId="1" applyNumberFormat="1" applyFont="1" applyBorder="1" applyAlignment="1" applyProtection="1"/>
    <xf numFmtId="0" fontId="1" fillId="0" borderId="4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1" fontId="0" fillId="0" borderId="0" xfId="0" applyNumberFormat="1"/>
    <xf numFmtId="2" fontId="0" fillId="5" borderId="0" xfId="0" applyNumberFormat="1" applyFill="1"/>
    <xf numFmtId="0" fontId="6" fillId="6" borderId="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6000"/>
      <rgbColor rgb="FF800080"/>
      <rgbColor rgb="FF008080"/>
      <rgbColor rgb="FFBFBFBF"/>
      <rgbColor rgb="FF5B9BD5"/>
      <rgbColor rgb="FFA6A6A6"/>
      <rgbColor rgb="FF993366"/>
      <rgbColor rgb="FFFFF2CC"/>
      <rgbColor rgb="FFDEEBF7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2F2F2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ED7D31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r>
              <a:rPr lang="de-CH" sz="1400" b="0" strike="noStrike" spc="-1">
                <a:solidFill>
                  <a:srgbClr val="333333"/>
                </a:solidFill>
                <a:latin typeface="Calibri"/>
                <a:ea typeface="Calibri"/>
              </a:rPr>
              <a:t>Verteilung Kids im Training nach Jhg.</a:t>
            </a:r>
          </a:p>
        </c:rich>
      </c:tx>
      <c:overlay val="0"/>
      <c:spPr>
        <a:noFill/>
        <a:ln w="25560">
          <a:noFill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25560">
          <a:noFill/>
        </a:ln>
      </c:spPr>
    </c:sideWall>
    <c:backWall>
      <c:thickness val="0"/>
      <c:spPr>
        <a:noFill/>
        <a:ln w="2556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 2019-20'!$I$1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B9BD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'Startnummern Regio 2019-20'!$I$3:$I$15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11</c:v>
                </c:pt>
                <c:pt idx="6">
                  <c:v>17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C-2F4D-B161-62170BA2674A}"/>
            </c:ext>
          </c:extLst>
        </c:ser>
        <c:ser>
          <c:idx val="1"/>
          <c:order val="1"/>
          <c:tx>
            <c:strRef>
              <c:f>'Startnummern Regio 2019-20'!$J$1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'Startnummern Regio 2019-20'!$J$3:$J$15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10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C-2F4D-B161-62170BA2674A}"/>
            </c:ext>
          </c:extLst>
        </c:ser>
        <c:ser>
          <c:idx val="2"/>
          <c:order val="2"/>
          <c:tx>
            <c:strRef>
              <c:f>'Startnummern Regio 2019-20'!$K$1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A5A5A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'Startnummern Regio 2019-20'!$K$3:$K$15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C-2F4D-B161-62170BA2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74382"/>
        <c:axId val="81622527"/>
        <c:axId val="0"/>
      </c:bar3DChart>
      <c:catAx>
        <c:axId val="8587438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1622527"/>
        <c:crosses val="autoZero"/>
        <c:auto val="1"/>
        <c:lblAlgn val="ctr"/>
        <c:lblOffset val="100"/>
        <c:noMultiLvlLbl val="1"/>
      </c:catAx>
      <c:valAx>
        <c:axId val="8162252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5874382"/>
        <c:crosses val="autoZero"/>
        <c:crossBetween val="between"/>
      </c:valAx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sz="825" b="0" strike="noStrike" spc="-1">
              <a:solidFill>
                <a:srgbClr val="333333"/>
              </a:solidFill>
              <a:latin typeface="Calibri"/>
              <a:ea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r>
              <a:rPr lang="de-CH" sz="1400" b="0" strike="noStrike" spc="-1">
                <a:solidFill>
                  <a:srgbClr val="333333"/>
                </a:solidFill>
                <a:latin typeface="Calibri"/>
                <a:ea typeface="Calibri"/>
              </a:rPr>
              <a:t>Verteilung Kids im Training nach Jhg.</a:t>
            </a:r>
          </a:p>
        </c:rich>
      </c:tx>
      <c:overlay val="0"/>
      <c:spPr>
        <a:noFill/>
        <a:ln w="25560">
          <a:noFill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25560">
          <a:noFill/>
        </a:ln>
      </c:spPr>
    </c:sideWall>
    <c:backWall>
      <c:thickness val="0"/>
      <c:spPr>
        <a:noFill/>
        <a:ln w="2556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 2018'!$I$1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B9BD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2018'!$I$3:$I$13</c:f>
              <c:numCache>
                <c:formatCode>General</c:formatCode>
                <c:ptCount val="11"/>
                <c:pt idx="0">
                  <c:v>4</c:v>
                </c:pt>
                <c:pt idx="1">
                  <c:v>10</c:v>
                </c:pt>
                <c:pt idx="2">
                  <c:v>9</c:v>
                </c:pt>
                <c:pt idx="3">
                  <c:v>15</c:v>
                </c:pt>
                <c:pt idx="4">
                  <c:v>19</c:v>
                </c:pt>
                <c:pt idx="5">
                  <c:v>15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7-B04B-960E-F60CCD7B528B}"/>
            </c:ext>
          </c:extLst>
        </c:ser>
        <c:ser>
          <c:idx val="1"/>
          <c:order val="1"/>
          <c:tx>
            <c:strRef>
              <c:f>'Startnummern Regio 2018'!$J$1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2018'!$J$3:$J$13</c:f>
              <c:numCache>
                <c:formatCode>General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7-B04B-960E-F60CCD7B528B}"/>
            </c:ext>
          </c:extLst>
        </c:ser>
        <c:ser>
          <c:idx val="2"/>
          <c:order val="2"/>
          <c:tx>
            <c:strRef>
              <c:f>'Startnummern Regio 2018'!$K$1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A5A5A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2018'!$K$3:$K$13</c:f>
              <c:numCache>
                <c:formatCode>General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8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E7-B04B-960E-F60CCD7B5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60929"/>
        <c:axId val="8431571"/>
        <c:axId val="0"/>
      </c:bar3DChart>
      <c:catAx>
        <c:axId val="1766092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431571"/>
        <c:crosses val="autoZero"/>
        <c:auto val="1"/>
        <c:lblAlgn val="ctr"/>
        <c:lblOffset val="100"/>
        <c:noMultiLvlLbl val="1"/>
      </c:catAx>
      <c:valAx>
        <c:axId val="843157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17660929"/>
        <c:crosses val="autoZero"/>
        <c:crossBetween val="between"/>
      </c:valAx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sz="825" b="0" strike="noStrike" spc="-1">
              <a:solidFill>
                <a:srgbClr val="333333"/>
              </a:solidFill>
              <a:latin typeface="Calibri"/>
              <a:ea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495360</xdr:colOff>
      <xdr:row>0</xdr:row>
      <xdr:rowOff>76320</xdr:rowOff>
    </xdr:from>
    <xdr:to>
      <xdr:col>18</xdr:col>
      <xdr:colOff>190080</xdr:colOff>
      <xdr:row>16</xdr:row>
      <xdr:rowOff>32760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495360</xdr:colOff>
      <xdr:row>0</xdr:row>
      <xdr:rowOff>76320</xdr:rowOff>
    </xdr:from>
    <xdr:to>
      <xdr:col>18</xdr:col>
      <xdr:colOff>190080</xdr:colOff>
      <xdr:row>16</xdr:row>
      <xdr:rowOff>32760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14340" name="_x0000_t202" hidden="1">
          <a:extLst>
            <a:ext uri="{FF2B5EF4-FFF2-40B4-BE49-F238E27FC236}">
              <a16:creationId xmlns:a16="http://schemas.microsoft.com/office/drawing/2014/main" id="{C49E3D31-2386-6C49-AEEA-19F58D2CB4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14338" name="_x0000_t202" hidden="1">
          <a:extLst>
            <a:ext uri="{FF2B5EF4-FFF2-40B4-BE49-F238E27FC236}">
              <a16:creationId xmlns:a16="http://schemas.microsoft.com/office/drawing/2014/main" id="{EE1D4F95-33E3-FE4A-A2A8-03719E85F7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981F8AA2-29D4-694A-8C25-3C3994EB03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F9FA249-5737-2847-A153-12D07B8FCE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AA442288-73F3-BA4B-94AE-2FDCED7D5F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B0A5F935-142C-5246-8292-1D1679092A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504825</xdr:colOff>
      <xdr:row>66</xdr:row>
      <xdr:rowOff>123825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4C9F9C19-402B-4B43-8E82-D6093CC280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504825</xdr:colOff>
      <xdr:row>66</xdr:row>
      <xdr:rowOff>123825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256BBB1D-3F77-46D5-A08E-CF56E91F7D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B4D71DCB-3A3A-0048-9015-EFDA5364B7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DF2A166-B1DE-8549-9095-E72A2546BC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jweis@elztalbrennerei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hjweis@elztalbrennerei.de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3"/>
  <sheetViews>
    <sheetView topLeftCell="A65" zoomScaleNormal="100" workbookViewId="0">
      <selection activeCell="B51" sqref="B51:G51"/>
    </sheetView>
  </sheetViews>
  <sheetFormatPr baseColWidth="10" defaultColWidth="8.83203125" defaultRowHeight="15" x14ac:dyDescent="0.2"/>
  <cols>
    <col min="1" max="1" width="11.33203125" style="1" customWidth="1"/>
    <col min="2" max="2" width="24.83203125" style="2" customWidth="1"/>
    <col min="3" max="3" width="7.1640625" style="2" customWidth="1"/>
    <col min="4" max="4" width="25.5" style="2" customWidth="1"/>
    <col min="5" max="5" width="18.6640625" style="3" customWidth="1"/>
    <col min="6" max="6" width="12.83203125" style="1" customWidth="1"/>
    <col min="7" max="7" width="27.5" style="2" customWidth="1"/>
    <col min="8" max="8" width="15.83203125" style="4" customWidth="1"/>
    <col min="9" max="9" width="6" customWidth="1"/>
    <col min="10" max="10" width="8.33203125" customWidth="1"/>
    <col min="11" max="11" width="9.1640625" customWidth="1"/>
    <col min="12" max="1025" width="10.83203125" customWidth="1"/>
  </cols>
  <sheetData>
    <row r="1" spans="1:11" s="12" customFormat="1" x14ac:dyDescent="0.2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5" t="s">
        <v>5</v>
      </c>
      <c r="G1" s="8"/>
      <c r="H1" s="9" t="s">
        <v>2</v>
      </c>
      <c r="I1" s="10" t="s">
        <v>6</v>
      </c>
      <c r="J1" s="10" t="s">
        <v>7</v>
      </c>
      <c r="K1" s="11" t="s">
        <v>8</v>
      </c>
    </row>
    <row r="2" spans="1:11" s="12" customFormat="1" x14ac:dyDescent="0.2">
      <c r="A2" s="13">
        <v>1</v>
      </c>
      <c r="B2" s="14" t="s">
        <v>9</v>
      </c>
      <c r="C2" s="14">
        <v>2005</v>
      </c>
      <c r="D2" s="14" t="s">
        <v>10</v>
      </c>
      <c r="E2" s="15" t="s">
        <v>11</v>
      </c>
      <c r="F2" s="13" t="s">
        <v>8</v>
      </c>
      <c r="G2" s="8" t="str">
        <f t="shared" ref="G2:G19" si="0">CONCATENATE(F2,C2)</f>
        <v>m2005</v>
      </c>
      <c r="H2" s="16">
        <v>1999</v>
      </c>
      <c r="I2" s="17">
        <f t="shared" ref="I2:I15" si="1">COUNTIF(C:C,H2)</f>
        <v>0</v>
      </c>
      <c r="J2" s="17">
        <f t="shared" ref="J2:J15" si="2">COUNTIF(G:G,(CONCATENATE($J$1,H2)))</f>
        <v>0</v>
      </c>
      <c r="K2" s="18">
        <f t="shared" ref="K2:K15" si="3">COUNTIF(G:G,(CONCATENATE($K$1,H2)))</f>
        <v>0</v>
      </c>
    </row>
    <row r="3" spans="1:11" s="12" customFormat="1" x14ac:dyDescent="0.2">
      <c r="A3" s="13">
        <v>2</v>
      </c>
      <c r="B3" s="14" t="s">
        <v>12</v>
      </c>
      <c r="C3" s="14">
        <v>2005</v>
      </c>
      <c r="D3" s="14" t="s">
        <v>13</v>
      </c>
      <c r="E3" s="15" t="s">
        <v>14</v>
      </c>
      <c r="F3" s="13" t="s">
        <v>8</v>
      </c>
      <c r="G3" s="8" t="str">
        <f t="shared" si="0"/>
        <v>m2005</v>
      </c>
      <c r="H3" s="19">
        <v>2000</v>
      </c>
      <c r="I3" s="20">
        <f t="shared" si="1"/>
        <v>1</v>
      </c>
      <c r="J3" s="20">
        <f t="shared" si="2"/>
        <v>1</v>
      </c>
      <c r="K3" s="21">
        <f t="shared" si="3"/>
        <v>0</v>
      </c>
    </row>
    <row r="4" spans="1:11" s="12" customFormat="1" x14ac:dyDescent="0.2">
      <c r="A4" s="13">
        <v>3</v>
      </c>
      <c r="B4" s="14" t="s">
        <v>15</v>
      </c>
      <c r="C4" s="14">
        <v>2003</v>
      </c>
      <c r="D4" s="14" t="s">
        <v>16</v>
      </c>
      <c r="E4" s="15" t="s">
        <v>17</v>
      </c>
      <c r="F4" s="13" t="s">
        <v>8</v>
      </c>
      <c r="G4" s="8" t="str">
        <f t="shared" si="0"/>
        <v>m2003</v>
      </c>
      <c r="H4" s="19">
        <v>2001</v>
      </c>
      <c r="I4" s="20">
        <f t="shared" si="1"/>
        <v>3</v>
      </c>
      <c r="J4" s="20">
        <f t="shared" si="2"/>
        <v>1</v>
      </c>
      <c r="K4" s="21">
        <f t="shared" si="3"/>
        <v>2</v>
      </c>
    </row>
    <row r="5" spans="1:11" s="12" customFormat="1" x14ac:dyDescent="0.2">
      <c r="A5" s="13">
        <v>4</v>
      </c>
      <c r="B5" s="14" t="s">
        <v>18</v>
      </c>
      <c r="C5" s="14">
        <v>2006</v>
      </c>
      <c r="D5" s="14" t="s">
        <v>16</v>
      </c>
      <c r="E5" s="15" t="s">
        <v>19</v>
      </c>
      <c r="F5" s="13" t="s">
        <v>8</v>
      </c>
      <c r="G5" s="8" t="str">
        <f t="shared" si="0"/>
        <v>m2006</v>
      </c>
      <c r="H5" s="19">
        <v>2002</v>
      </c>
      <c r="I5" s="20">
        <f t="shared" si="1"/>
        <v>5</v>
      </c>
      <c r="J5" s="20">
        <f t="shared" si="2"/>
        <v>4</v>
      </c>
      <c r="K5" s="21">
        <f t="shared" si="3"/>
        <v>1</v>
      </c>
    </row>
    <row r="6" spans="1:11" s="12" customFormat="1" x14ac:dyDescent="0.2">
      <c r="A6" s="13">
        <v>5</v>
      </c>
      <c r="B6" s="14" t="s">
        <v>20</v>
      </c>
      <c r="C6" s="14">
        <v>2002</v>
      </c>
      <c r="D6" s="14" t="s">
        <v>13</v>
      </c>
      <c r="E6" s="15" t="s">
        <v>21</v>
      </c>
      <c r="F6" s="13" t="s">
        <v>7</v>
      </c>
      <c r="G6" s="8" t="str">
        <f t="shared" si="0"/>
        <v>w2002</v>
      </c>
      <c r="H6" s="19">
        <v>2003</v>
      </c>
      <c r="I6" s="20">
        <f t="shared" si="1"/>
        <v>9</v>
      </c>
      <c r="J6" s="20">
        <f t="shared" si="2"/>
        <v>3</v>
      </c>
      <c r="K6" s="21">
        <f t="shared" si="3"/>
        <v>6</v>
      </c>
    </row>
    <row r="7" spans="1:11" s="12" customFormat="1" x14ac:dyDescent="0.2">
      <c r="A7" s="13">
        <v>6</v>
      </c>
      <c r="B7" s="14" t="s">
        <v>22</v>
      </c>
      <c r="C7" s="14">
        <v>2003</v>
      </c>
      <c r="D7" s="14" t="s">
        <v>23</v>
      </c>
      <c r="E7" s="15" t="s">
        <v>24</v>
      </c>
      <c r="F7" s="13" t="s">
        <v>7</v>
      </c>
      <c r="G7" s="8" t="str">
        <f t="shared" si="0"/>
        <v>w2003</v>
      </c>
      <c r="H7" s="19">
        <v>2004</v>
      </c>
      <c r="I7" s="20">
        <f t="shared" si="1"/>
        <v>14</v>
      </c>
      <c r="J7" s="20">
        <f t="shared" si="2"/>
        <v>6</v>
      </c>
      <c r="K7" s="21">
        <f t="shared" si="3"/>
        <v>8</v>
      </c>
    </row>
    <row r="8" spans="1:11" s="12" customFormat="1" x14ac:dyDescent="0.2">
      <c r="A8" s="13">
        <v>7</v>
      </c>
      <c r="B8" s="14" t="s">
        <v>25</v>
      </c>
      <c r="C8" s="14">
        <v>2002</v>
      </c>
      <c r="D8" s="14" t="s">
        <v>26</v>
      </c>
      <c r="E8" s="15" t="s">
        <v>27</v>
      </c>
      <c r="F8" s="13" t="s">
        <v>7</v>
      </c>
      <c r="G8" s="8" t="str">
        <f t="shared" si="0"/>
        <v>w2002</v>
      </c>
      <c r="H8" s="19">
        <v>2005</v>
      </c>
      <c r="I8" s="20">
        <f t="shared" si="1"/>
        <v>11</v>
      </c>
      <c r="J8" s="20">
        <f t="shared" si="2"/>
        <v>5</v>
      </c>
      <c r="K8" s="21">
        <f t="shared" si="3"/>
        <v>6</v>
      </c>
    </row>
    <row r="9" spans="1:11" s="12" customFormat="1" x14ac:dyDescent="0.2">
      <c r="A9" s="13">
        <v>8</v>
      </c>
      <c r="B9" s="14" t="s">
        <v>28</v>
      </c>
      <c r="C9" s="14">
        <v>2000</v>
      </c>
      <c r="D9" s="14" t="s">
        <v>29</v>
      </c>
      <c r="E9" s="15"/>
      <c r="F9" s="13" t="s">
        <v>7</v>
      </c>
      <c r="G9" s="8" t="str">
        <f t="shared" si="0"/>
        <v>w2000</v>
      </c>
      <c r="H9" s="19">
        <v>2006</v>
      </c>
      <c r="I9" s="20">
        <f t="shared" si="1"/>
        <v>17</v>
      </c>
      <c r="J9" s="20">
        <f t="shared" si="2"/>
        <v>10</v>
      </c>
      <c r="K9" s="21">
        <f t="shared" si="3"/>
        <v>7</v>
      </c>
    </row>
    <row r="10" spans="1:11" s="12" customFormat="1" x14ac:dyDescent="0.2">
      <c r="A10" s="13">
        <v>9</v>
      </c>
      <c r="B10" s="14" t="s">
        <v>30</v>
      </c>
      <c r="C10" s="14">
        <v>2003</v>
      </c>
      <c r="D10" s="14" t="s">
        <v>29</v>
      </c>
      <c r="E10" s="15" t="s">
        <v>31</v>
      </c>
      <c r="F10" s="13" t="s">
        <v>8</v>
      </c>
      <c r="G10" s="8" t="str">
        <f t="shared" si="0"/>
        <v>m2003</v>
      </c>
      <c r="H10" s="22">
        <v>2007</v>
      </c>
      <c r="I10" s="23">
        <f t="shared" si="1"/>
        <v>9</v>
      </c>
      <c r="J10" s="23">
        <f t="shared" si="2"/>
        <v>1</v>
      </c>
      <c r="K10" s="24">
        <f t="shared" si="3"/>
        <v>8</v>
      </c>
    </row>
    <row r="11" spans="1:11" s="12" customFormat="1" x14ac:dyDescent="0.2">
      <c r="A11" s="13">
        <v>10</v>
      </c>
      <c r="B11" s="14" t="s">
        <v>32</v>
      </c>
      <c r="C11" s="14">
        <v>2001</v>
      </c>
      <c r="D11" s="14" t="s">
        <v>13</v>
      </c>
      <c r="E11" s="15" t="s">
        <v>33</v>
      </c>
      <c r="F11" s="13" t="s">
        <v>8</v>
      </c>
      <c r="G11" s="8" t="str">
        <f t="shared" si="0"/>
        <v>m2001</v>
      </c>
      <c r="H11" s="22">
        <v>2008</v>
      </c>
      <c r="I11" s="23">
        <f t="shared" si="1"/>
        <v>9</v>
      </c>
      <c r="J11" s="23">
        <f t="shared" si="2"/>
        <v>3</v>
      </c>
      <c r="K11" s="24">
        <f t="shared" si="3"/>
        <v>6</v>
      </c>
    </row>
    <row r="12" spans="1:11" s="12" customFormat="1" x14ac:dyDescent="0.2">
      <c r="A12" s="13">
        <v>11</v>
      </c>
      <c r="B12" s="14" t="s">
        <v>34</v>
      </c>
      <c r="C12" s="14">
        <v>2006</v>
      </c>
      <c r="D12" s="14" t="s">
        <v>35</v>
      </c>
      <c r="E12" s="15" t="s">
        <v>36</v>
      </c>
      <c r="F12" s="13" t="s">
        <v>7</v>
      </c>
      <c r="G12" s="8" t="str">
        <f t="shared" si="0"/>
        <v>w2006</v>
      </c>
      <c r="H12" s="22">
        <v>2009</v>
      </c>
      <c r="I12" s="23">
        <f t="shared" si="1"/>
        <v>7</v>
      </c>
      <c r="J12" s="23">
        <f t="shared" si="2"/>
        <v>3</v>
      </c>
      <c r="K12" s="24">
        <f t="shared" si="3"/>
        <v>4</v>
      </c>
    </row>
    <row r="13" spans="1:11" s="12" customFormat="1" x14ac:dyDescent="0.2">
      <c r="A13" s="13">
        <v>12</v>
      </c>
      <c r="B13" s="14" t="s">
        <v>37</v>
      </c>
      <c r="C13" s="14">
        <v>2006</v>
      </c>
      <c r="D13" s="14" t="s">
        <v>13</v>
      </c>
      <c r="E13" s="15" t="s">
        <v>38</v>
      </c>
      <c r="F13" s="13" t="s">
        <v>7</v>
      </c>
      <c r="G13" s="8" t="str">
        <f t="shared" si="0"/>
        <v>w2006</v>
      </c>
      <c r="H13" s="22">
        <v>2010</v>
      </c>
      <c r="I13" s="23">
        <f t="shared" ref="I13:I14" si="4">COUNTIF(C:C,H13)</f>
        <v>0</v>
      </c>
      <c r="J13" s="23">
        <f t="shared" ref="J13:J14" si="5">COUNTIF(G:G,(CONCATENATE($J$1,H13)))</f>
        <v>0</v>
      </c>
      <c r="K13" s="24">
        <f t="shared" ref="K13:K14" si="6">COUNTIF(G:G,(CONCATENATE($K$1,H13)))</f>
        <v>0</v>
      </c>
    </row>
    <row r="14" spans="1:11" s="12" customFormat="1" x14ac:dyDescent="0.2">
      <c r="A14" s="13">
        <v>13</v>
      </c>
      <c r="B14" s="14" t="s">
        <v>39</v>
      </c>
      <c r="C14" s="14">
        <v>2003</v>
      </c>
      <c r="D14" s="14" t="s">
        <v>40</v>
      </c>
      <c r="E14" s="15"/>
      <c r="F14" s="13" t="s">
        <v>7</v>
      </c>
      <c r="G14" s="8" t="str">
        <f t="shared" si="0"/>
        <v>w2003</v>
      </c>
      <c r="H14" s="22">
        <v>2011</v>
      </c>
      <c r="I14" s="23">
        <f t="shared" si="4"/>
        <v>1</v>
      </c>
      <c r="J14" s="23">
        <f t="shared" si="5"/>
        <v>0</v>
      </c>
      <c r="K14" s="24">
        <f t="shared" si="6"/>
        <v>1</v>
      </c>
    </row>
    <row r="15" spans="1:11" s="12" customFormat="1" x14ac:dyDescent="0.2">
      <c r="A15" s="13">
        <v>14</v>
      </c>
      <c r="B15" s="14" t="s">
        <v>41</v>
      </c>
      <c r="C15" s="14">
        <v>2005</v>
      </c>
      <c r="D15" s="14" t="s">
        <v>10</v>
      </c>
      <c r="E15" s="15"/>
      <c r="F15" s="13" t="s">
        <v>8</v>
      </c>
      <c r="G15" s="8" t="str">
        <f t="shared" si="0"/>
        <v>m2005</v>
      </c>
      <c r="H15" s="22">
        <v>2012</v>
      </c>
      <c r="I15" s="23">
        <f t="shared" si="1"/>
        <v>1</v>
      </c>
      <c r="J15" s="23">
        <f t="shared" si="2"/>
        <v>1</v>
      </c>
      <c r="K15" s="24">
        <f t="shared" si="3"/>
        <v>0</v>
      </c>
    </row>
    <row r="16" spans="1:11" s="12" customFormat="1" x14ac:dyDescent="0.2">
      <c r="A16" s="13">
        <v>15</v>
      </c>
      <c r="B16" s="14" t="s">
        <v>42</v>
      </c>
      <c r="C16" s="14">
        <v>2004</v>
      </c>
      <c r="D16" s="14" t="s">
        <v>43</v>
      </c>
      <c r="E16" s="15"/>
      <c r="F16" s="13" t="s">
        <v>8</v>
      </c>
      <c r="G16" s="8" t="str">
        <f t="shared" si="0"/>
        <v>m2004</v>
      </c>
      <c r="H16" s="25"/>
      <c r="I16" s="26">
        <f>SUM(I2:I12)</f>
        <v>85</v>
      </c>
      <c r="J16" s="26">
        <f>SUM(J2:J12)</f>
        <v>37</v>
      </c>
      <c r="K16" s="26">
        <f>SUM(K2:K12)</f>
        <v>48</v>
      </c>
    </row>
    <row r="17" spans="1:8" s="12" customFormat="1" x14ac:dyDescent="0.2">
      <c r="A17" s="13">
        <v>16</v>
      </c>
      <c r="B17" s="14" t="s">
        <v>44</v>
      </c>
      <c r="C17" s="14">
        <v>2005</v>
      </c>
      <c r="D17" s="14" t="s">
        <v>45</v>
      </c>
      <c r="E17" s="15"/>
      <c r="F17" s="13" t="s">
        <v>7</v>
      </c>
      <c r="G17" s="8" t="str">
        <f t="shared" si="0"/>
        <v>w2005</v>
      </c>
      <c r="H17" s="27"/>
    </row>
    <row r="18" spans="1:8" s="12" customFormat="1" x14ac:dyDescent="0.2">
      <c r="A18" s="13">
        <v>17</v>
      </c>
      <c r="B18" s="14" t="s">
        <v>46</v>
      </c>
      <c r="C18" s="14">
        <v>2004</v>
      </c>
      <c r="D18" s="14" t="s">
        <v>16</v>
      </c>
      <c r="E18" s="15"/>
      <c r="F18" s="13" t="s">
        <v>8</v>
      </c>
      <c r="G18" s="8" t="str">
        <f t="shared" si="0"/>
        <v>m2004</v>
      </c>
      <c r="H18" s="27"/>
    </row>
    <row r="19" spans="1:8" s="12" customFormat="1" x14ac:dyDescent="0.2">
      <c r="A19" s="13">
        <v>18</v>
      </c>
      <c r="B19" s="36" t="s">
        <v>498</v>
      </c>
      <c r="C19" s="36">
        <v>2012</v>
      </c>
      <c r="D19" s="36" t="s">
        <v>499</v>
      </c>
      <c r="E19" s="15"/>
      <c r="F19" s="38" t="s">
        <v>7</v>
      </c>
      <c r="G19" s="39" t="str">
        <f t="shared" si="0"/>
        <v>w2012</v>
      </c>
      <c r="H19" s="27"/>
    </row>
    <row r="20" spans="1:8" s="12" customFormat="1" x14ac:dyDescent="0.2">
      <c r="A20" s="13">
        <v>19</v>
      </c>
      <c r="B20" s="36" t="s">
        <v>47</v>
      </c>
      <c r="C20" s="36">
        <v>2004</v>
      </c>
      <c r="D20" s="36" t="s">
        <v>16</v>
      </c>
      <c r="E20" s="15"/>
      <c r="F20" s="38" t="s">
        <v>8</v>
      </c>
      <c r="G20" s="39" t="str">
        <f t="shared" ref="G20:G28" si="7">CONCATENATE(F20,C20)</f>
        <v>m2004</v>
      </c>
      <c r="H20" s="27"/>
    </row>
    <row r="21" spans="1:8" s="12" customFormat="1" x14ac:dyDescent="0.2">
      <c r="A21" s="13">
        <v>20</v>
      </c>
      <c r="B21" s="36" t="s">
        <v>500</v>
      </c>
      <c r="C21" s="36">
        <v>2011</v>
      </c>
      <c r="D21" s="36" t="s">
        <v>501</v>
      </c>
      <c r="E21" s="15"/>
      <c r="F21" s="38" t="s">
        <v>8</v>
      </c>
      <c r="G21" s="39" t="str">
        <f t="shared" si="7"/>
        <v>m2011</v>
      </c>
      <c r="H21" s="27"/>
    </row>
    <row r="22" spans="1:8" s="12" customFormat="1" x14ac:dyDescent="0.2">
      <c r="A22" s="13">
        <v>21</v>
      </c>
      <c r="B22" s="36" t="s">
        <v>48</v>
      </c>
      <c r="C22" s="36">
        <v>2003</v>
      </c>
      <c r="D22" s="36" t="s">
        <v>29</v>
      </c>
      <c r="E22" s="15"/>
      <c r="F22" s="38" t="s">
        <v>8</v>
      </c>
      <c r="G22" s="39" t="str">
        <f t="shared" si="7"/>
        <v>m2003</v>
      </c>
      <c r="H22" s="27"/>
    </row>
    <row r="23" spans="1:8" s="12" customFormat="1" x14ac:dyDescent="0.2">
      <c r="A23" s="13">
        <v>22</v>
      </c>
      <c r="B23" s="36" t="s">
        <v>49</v>
      </c>
      <c r="C23" s="36">
        <v>2004</v>
      </c>
      <c r="D23" s="36" t="s">
        <v>16</v>
      </c>
      <c r="E23" s="15"/>
      <c r="F23" s="38" t="s">
        <v>8</v>
      </c>
      <c r="G23" s="39" t="str">
        <f t="shared" si="7"/>
        <v>m2004</v>
      </c>
      <c r="H23" s="27"/>
    </row>
    <row r="24" spans="1:8" s="12" customFormat="1" x14ac:dyDescent="0.2">
      <c r="A24" s="13">
        <v>23</v>
      </c>
      <c r="B24" s="36" t="s">
        <v>50</v>
      </c>
      <c r="C24" s="36">
        <v>2001</v>
      </c>
      <c r="D24" s="36" t="s">
        <v>16</v>
      </c>
      <c r="E24" s="15"/>
      <c r="F24" s="38" t="s">
        <v>8</v>
      </c>
      <c r="G24" s="39" t="str">
        <f t="shared" si="7"/>
        <v>m2001</v>
      </c>
      <c r="H24" s="27"/>
    </row>
    <row r="25" spans="1:8" s="12" customFormat="1" x14ac:dyDescent="0.2">
      <c r="A25" s="13">
        <v>24</v>
      </c>
      <c r="B25" s="36" t="s">
        <v>497</v>
      </c>
      <c r="C25" s="36">
        <v>2004</v>
      </c>
      <c r="D25" s="36" t="s">
        <v>26</v>
      </c>
      <c r="E25" s="15"/>
      <c r="F25" s="38" t="s">
        <v>7</v>
      </c>
      <c r="G25" s="39" t="str">
        <f t="shared" si="7"/>
        <v>w2004</v>
      </c>
      <c r="H25" s="27"/>
    </row>
    <row r="26" spans="1:8" s="12" customFormat="1" x14ac:dyDescent="0.2">
      <c r="A26" s="13">
        <v>25</v>
      </c>
      <c r="B26" s="36" t="s">
        <v>51</v>
      </c>
      <c r="C26" s="36">
        <v>2005</v>
      </c>
      <c r="D26" s="36" t="s">
        <v>43</v>
      </c>
      <c r="E26" s="15"/>
      <c r="F26" s="38" t="s">
        <v>7</v>
      </c>
      <c r="G26" s="39" t="str">
        <f t="shared" si="7"/>
        <v>w2005</v>
      </c>
      <c r="H26" s="27"/>
    </row>
    <row r="27" spans="1:8" s="12" customFormat="1" x14ac:dyDescent="0.2">
      <c r="A27" s="13">
        <v>26</v>
      </c>
      <c r="B27" s="36" t="s">
        <v>52</v>
      </c>
      <c r="C27" s="36">
        <v>2006</v>
      </c>
      <c r="D27" s="36" t="s">
        <v>43</v>
      </c>
      <c r="E27" s="15"/>
      <c r="F27" s="38" t="s">
        <v>7</v>
      </c>
      <c r="G27" s="39" t="str">
        <f t="shared" si="7"/>
        <v>w2006</v>
      </c>
      <c r="H27" s="27"/>
    </row>
    <row r="28" spans="1:8" s="12" customFormat="1" x14ac:dyDescent="0.2">
      <c r="A28" s="13">
        <v>27</v>
      </c>
      <c r="B28" s="14" t="s">
        <v>53</v>
      </c>
      <c r="C28" s="14">
        <v>2002</v>
      </c>
      <c r="D28" s="14" t="s">
        <v>29</v>
      </c>
      <c r="E28" s="15"/>
      <c r="F28" s="13" t="s">
        <v>7</v>
      </c>
      <c r="G28" s="8" t="str">
        <f t="shared" si="7"/>
        <v>w2002</v>
      </c>
      <c r="H28" s="27"/>
    </row>
    <row r="29" spans="1:8" s="12" customFormat="1" x14ac:dyDescent="0.2">
      <c r="A29" s="13">
        <v>28</v>
      </c>
      <c r="B29" s="28"/>
      <c r="C29" s="28"/>
      <c r="D29" s="28"/>
      <c r="E29" s="29"/>
      <c r="F29" s="30"/>
      <c r="G29" s="31"/>
      <c r="H29" s="27"/>
    </row>
    <row r="30" spans="1:8" s="12" customFormat="1" x14ac:dyDescent="0.2">
      <c r="A30" s="13">
        <v>29</v>
      </c>
      <c r="B30" s="32" t="s">
        <v>54</v>
      </c>
      <c r="C30" s="14">
        <v>2009</v>
      </c>
      <c r="D30" s="14" t="s">
        <v>55</v>
      </c>
      <c r="E30" s="15" t="s">
        <v>56</v>
      </c>
      <c r="F30" s="13" t="s">
        <v>8</v>
      </c>
      <c r="G30" s="8" t="str">
        <f>CONCATENATE(F30,C30)</f>
        <v>m2009</v>
      </c>
      <c r="H30" s="27"/>
    </row>
    <row r="31" spans="1:8" s="12" customFormat="1" x14ac:dyDescent="0.2">
      <c r="A31" s="13">
        <v>30</v>
      </c>
      <c r="B31" s="28"/>
      <c r="C31" s="28"/>
      <c r="D31" s="28"/>
      <c r="E31" s="29"/>
      <c r="F31" s="30"/>
      <c r="G31" s="31"/>
      <c r="H31" s="27"/>
    </row>
    <row r="32" spans="1:8" s="12" customFormat="1" x14ac:dyDescent="0.2">
      <c r="A32" s="13">
        <v>31</v>
      </c>
      <c r="B32" s="28"/>
      <c r="C32" s="28"/>
      <c r="D32" s="28"/>
      <c r="E32" s="29"/>
      <c r="F32" s="30"/>
      <c r="G32" s="31"/>
      <c r="H32" s="27"/>
    </row>
    <row r="33" spans="1:8" s="12" customFormat="1" x14ac:dyDescent="0.2">
      <c r="A33" s="13">
        <v>32</v>
      </c>
      <c r="B33" s="28"/>
      <c r="C33" s="28"/>
      <c r="D33" s="28"/>
      <c r="E33" s="29"/>
      <c r="F33" s="30"/>
      <c r="G33" s="31"/>
      <c r="H33" s="27"/>
    </row>
    <row r="34" spans="1:8" s="12" customFormat="1" x14ac:dyDescent="0.2">
      <c r="A34" s="13">
        <v>33</v>
      </c>
      <c r="B34" s="14" t="s">
        <v>57</v>
      </c>
      <c r="C34" s="14">
        <v>2001</v>
      </c>
      <c r="D34" s="14" t="s">
        <v>16</v>
      </c>
      <c r="E34" s="15"/>
      <c r="F34" s="13" t="s">
        <v>7</v>
      </c>
      <c r="G34" s="8" t="str">
        <f>CONCATENATE(F34,C34)</f>
        <v>w2001</v>
      </c>
      <c r="H34" s="27"/>
    </row>
    <row r="35" spans="1:8" s="12" customFormat="1" x14ac:dyDescent="0.2">
      <c r="A35" s="13">
        <v>34</v>
      </c>
      <c r="B35" s="28"/>
      <c r="C35" s="28"/>
      <c r="D35" s="28"/>
      <c r="E35" s="29"/>
      <c r="F35" s="30"/>
      <c r="G35" s="31"/>
      <c r="H35" s="27"/>
    </row>
    <row r="36" spans="1:8" s="12" customFormat="1" x14ac:dyDescent="0.2">
      <c r="A36" s="13">
        <v>35</v>
      </c>
      <c r="B36" s="14" t="s">
        <v>58</v>
      </c>
      <c r="C36" s="14">
        <v>2008</v>
      </c>
      <c r="D36" s="14"/>
      <c r="E36" s="15" t="s">
        <v>56</v>
      </c>
      <c r="F36" s="13" t="s">
        <v>8</v>
      </c>
      <c r="G36" s="8" t="str">
        <f>CONCATENATE(F36,C36)</f>
        <v>m2008</v>
      </c>
      <c r="H36" s="27"/>
    </row>
    <row r="37" spans="1:8" s="12" customFormat="1" x14ac:dyDescent="0.2">
      <c r="A37" s="13">
        <v>36</v>
      </c>
      <c r="B37" s="14" t="s">
        <v>59</v>
      </c>
      <c r="C37" s="14">
        <v>2006</v>
      </c>
      <c r="D37" s="14"/>
      <c r="E37" s="15"/>
      <c r="F37" s="13" t="s">
        <v>8</v>
      </c>
      <c r="G37" s="8" t="str">
        <f>CONCATENATE(F37,C37)</f>
        <v>m2006</v>
      </c>
      <c r="H37" s="27"/>
    </row>
    <row r="38" spans="1:8" s="12" customFormat="1" x14ac:dyDescent="0.2">
      <c r="A38" s="13">
        <v>37</v>
      </c>
      <c r="B38" s="14" t="s">
        <v>60</v>
      </c>
      <c r="C38" s="14">
        <v>2003</v>
      </c>
      <c r="D38" s="14"/>
      <c r="E38" s="15"/>
      <c r="F38" s="13" t="s">
        <v>8</v>
      </c>
      <c r="G38" s="8" t="str">
        <f>CONCATENATE(F38,C38)</f>
        <v>m2003</v>
      </c>
      <c r="H38" s="27"/>
    </row>
    <row r="39" spans="1:8" s="12" customFormat="1" x14ac:dyDescent="0.2">
      <c r="A39" s="13">
        <v>38</v>
      </c>
      <c r="B39" s="32" t="s">
        <v>61</v>
      </c>
      <c r="C39" s="14">
        <v>2004</v>
      </c>
      <c r="D39" s="14" t="s">
        <v>62</v>
      </c>
      <c r="E39" s="15"/>
      <c r="F39" s="13" t="s">
        <v>7</v>
      </c>
      <c r="G39" s="8" t="str">
        <f>CONCATENATE(F39,C39)</f>
        <v>w2004</v>
      </c>
      <c r="H39" s="27"/>
    </row>
    <row r="40" spans="1:8" s="12" customFormat="1" x14ac:dyDescent="0.2">
      <c r="A40" s="13">
        <v>39</v>
      </c>
      <c r="B40" s="32" t="s">
        <v>63</v>
      </c>
      <c r="C40" s="14">
        <v>2006</v>
      </c>
      <c r="D40" s="14" t="s">
        <v>62</v>
      </c>
      <c r="E40" s="15"/>
      <c r="F40" s="13" t="s">
        <v>8</v>
      </c>
      <c r="G40" s="8" t="str">
        <f>CONCATENATE(F40,C40)</f>
        <v>m2006</v>
      </c>
      <c r="H40" s="27"/>
    </row>
    <row r="41" spans="1:8" s="12" customFormat="1" x14ac:dyDescent="0.2">
      <c r="A41" s="13">
        <v>40</v>
      </c>
      <c r="B41" s="28"/>
      <c r="C41" s="28"/>
      <c r="D41" s="28"/>
      <c r="E41" s="29"/>
      <c r="F41" s="30"/>
      <c r="G41" s="31"/>
      <c r="H41" s="27"/>
    </row>
    <row r="42" spans="1:8" s="12" customFormat="1" x14ac:dyDescent="0.2">
      <c r="A42" s="13">
        <v>41</v>
      </c>
      <c r="B42" s="28"/>
      <c r="C42" s="28"/>
      <c r="D42" s="28"/>
      <c r="E42" s="29"/>
      <c r="F42" s="30"/>
      <c r="G42" s="31"/>
      <c r="H42" s="27"/>
    </row>
    <row r="43" spans="1:8" s="12" customFormat="1" x14ac:dyDescent="0.2">
      <c r="A43" s="13">
        <v>42</v>
      </c>
      <c r="B43" s="14" t="s">
        <v>64</v>
      </c>
      <c r="C43" s="14">
        <v>2004</v>
      </c>
      <c r="D43" s="14"/>
      <c r="E43" s="15"/>
      <c r="F43" s="13" t="s">
        <v>7</v>
      </c>
      <c r="G43" s="8" t="str">
        <f>CONCATENATE(F43,C43)</f>
        <v>w2004</v>
      </c>
      <c r="H43" s="27"/>
    </row>
    <row r="44" spans="1:8" s="12" customFormat="1" x14ac:dyDescent="0.2">
      <c r="A44" s="13">
        <v>43</v>
      </c>
      <c r="B44" s="14" t="s">
        <v>65</v>
      </c>
      <c r="C44" s="14">
        <v>2008</v>
      </c>
      <c r="D44" s="14" t="s">
        <v>66</v>
      </c>
      <c r="E44" s="15" t="s">
        <v>56</v>
      </c>
      <c r="F44" s="13" t="s">
        <v>8</v>
      </c>
      <c r="G44" s="8" t="str">
        <f>CONCATENATE(F44,C44)</f>
        <v>m2008</v>
      </c>
      <c r="H44" s="27"/>
    </row>
    <row r="45" spans="1:8" s="12" customFormat="1" x14ac:dyDescent="0.2">
      <c r="A45" s="13">
        <v>44</v>
      </c>
      <c r="B45" s="28"/>
      <c r="C45" s="28"/>
      <c r="D45" s="28"/>
      <c r="E45" s="29"/>
      <c r="F45" s="30"/>
      <c r="G45" s="31"/>
      <c r="H45" s="27"/>
    </row>
    <row r="46" spans="1:8" s="12" customFormat="1" x14ac:dyDescent="0.2">
      <c r="A46" s="13">
        <v>45</v>
      </c>
      <c r="B46" s="14" t="s">
        <v>67</v>
      </c>
      <c r="C46" s="14">
        <v>2008</v>
      </c>
      <c r="D46" s="14" t="s">
        <v>66</v>
      </c>
      <c r="E46" s="15" t="s">
        <v>56</v>
      </c>
      <c r="F46" s="13" t="s">
        <v>8</v>
      </c>
      <c r="G46" s="8" t="str">
        <f>CONCATENATE(F46,C46)</f>
        <v>m2008</v>
      </c>
      <c r="H46" s="27"/>
    </row>
    <row r="47" spans="1:8" s="12" customFormat="1" x14ac:dyDescent="0.2">
      <c r="A47" s="13">
        <v>46</v>
      </c>
      <c r="B47" s="14" t="s">
        <v>68</v>
      </c>
      <c r="C47" s="14">
        <v>2004</v>
      </c>
      <c r="D47" s="14"/>
      <c r="E47" s="15"/>
      <c r="F47" s="13" t="s">
        <v>8</v>
      </c>
      <c r="G47" s="8" t="str">
        <f>CONCATENATE(F47,C47)</f>
        <v>m2004</v>
      </c>
      <c r="H47" s="27"/>
    </row>
    <row r="48" spans="1:8" s="12" customFormat="1" x14ac:dyDescent="0.2">
      <c r="A48" s="13">
        <v>47</v>
      </c>
      <c r="B48" s="28"/>
      <c r="C48" s="28"/>
      <c r="D48" s="28"/>
      <c r="E48" s="29"/>
      <c r="F48" s="30"/>
      <c r="G48" s="31"/>
      <c r="H48" s="27"/>
    </row>
    <row r="49" spans="1:8" s="12" customFormat="1" x14ac:dyDescent="0.2">
      <c r="A49" s="13">
        <v>48</v>
      </c>
      <c r="B49" s="28"/>
      <c r="C49" s="28"/>
      <c r="D49" s="28"/>
      <c r="E49" s="29"/>
      <c r="F49" s="30"/>
      <c r="G49" s="31"/>
      <c r="H49" s="27"/>
    </row>
    <row r="50" spans="1:8" s="12" customFormat="1" x14ac:dyDescent="0.2">
      <c r="A50" s="13">
        <v>49</v>
      </c>
      <c r="B50" s="14" t="s">
        <v>69</v>
      </c>
      <c r="C50" s="14">
        <v>2009</v>
      </c>
      <c r="D50" s="14"/>
      <c r="E50" s="15" t="s">
        <v>56</v>
      </c>
      <c r="F50" s="13" t="s">
        <v>8</v>
      </c>
      <c r="G50" s="8" t="str">
        <f t="shared" ref="G50:G56" si="8">CONCATENATE(F50,C50)</f>
        <v>m2009</v>
      </c>
      <c r="H50" s="27"/>
    </row>
    <row r="51" spans="1:8" s="12" customFormat="1" x14ac:dyDescent="0.2">
      <c r="A51" s="13">
        <v>50</v>
      </c>
      <c r="B51" s="14" t="s">
        <v>70</v>
      </c>
      <c r="C51" s="14">
        <v>2007</v>
      </c>
      <c r="D51" s="14"/>
      <c r="E51" s="15"/>
      <c r="F51" s="13" t="s">
        <v>8</v>
      </c>
      <c r="G51" s="8" t="str">
        <f t="shared" si="8"/>
        <v>m2007</v>
      </c>
      <c r="H51" s="27"/>
    </row>
    <row r="52" spans="1:8" s="12" customFormat="1" x14ac:dyDescent="0.2">
      <c r="A52" s="13">
        <v>52</v>
      </c>
      <c r="B52" s="14" t="s">
        <v>71</v>
      </c>
      <c r="C52" s="14">
        <v>2006</v>
      </c>
      <c r="D52" s="14"/>
      <c r="E52" s="15"/>
      <c r="F52" s="13" t="s">
        <v>7</v>
      </c>
      <c r="G52" s="8" t="str">
        <f t="shared" si="8"/>
        <v>w2006</v>
      </c>
      <c r="H52" s="27"/>
    </row>
    <row r="53" spans="1:8" s="12" customFormat="1" x14ac:dyDescent="0.2">
      <c r="A53" s="13">
        <v>53</v>
      </c>
      <c r="B53" s="14" t="s">
        <v>72</v>
      </c>
      <c r="C53" s="14">
        <v>2006</v>
      </c>
      <c r="D53" s="14"/>
      <c r="E53" s="15"/>
      <c r="F53" s="13" t="s">
        <v>7</v>
      </c>
      <c r="G53" s="8" t="str">
        <f t="shared" si="8"/>
        <v>w2006</v>
      </c>
      <c r="H53" s="27"/>
    </row>
    <row r="54" spans="1:8" s="12" customFormat="1" x14ac:dyDescent="0.2">
      <c r="A54" s="13">
        <v>54</v>
      </c>
      <c r="B54" s="14" t="s">
        <v>73</v>
      </c>
      <c r="C54" s="14">
        <v>2007</v>
      </c>
      <c r="D54" s="14"/>
      <c r="E54" s="15"/>
      <c r="F54" s="13" t="s">
        <v>8</v>
      </c>
      <c r="G54" s="8" t="str">
        <f t="shared" si="8"/>
        <v>m2007</v>
      </c>
      <c r="H54" s="27"/>
    </row>
    <row r="55" spans="1:8" s="12" customFormat="1" x14ac:dyDescent="0.2">
      <c r="A55" s="13">
        <v>55</v>
      </c>
      <c r="B55" s="14" t="s">
        <v>74</v>
      </c>
      <c r="C55" s="14">
        <v>2009</v>
      </c>
      <c r="D55" s="14"/>
      <c r="E55" s="15" t="s">
        <v>56</v>
      </c>
      <c r="F55" s="13" t="s">
        <v>8</v>
      </c>
      <c r="G55" s="8" t="str">
        <f t="shared" si="8"/>
        <v>m2009</v>
      </c>
      <c r="H55" s="27"/>
    </row>
    <row r="56" spans="1:8" s="12" customFormat="1" x14ac:dyDescent="0.2">
      <c r="A56" s="13">
        <v>56</v>
      </c>
      <c r="B56" s="14" t="s">
        <v>75</v>
      </c>
      <c r="C56" s="14">
        <v>2007</v>
      </c>
      <c r="D56" s="14"/>
      <c r="E56" s="15"/>
      <c r="F56" s="13" t="s">
        <v>8</v>
      </c>
      <c r="G56" s="8" t="str">
        <f t="shared" si="8"/>
        <v>m2007</v>
      </c>
      <c r="H56" s="27"/>
    </row>
    <row r="57" spans="1:8" s="12" customFormat="1" x14ac:dyDescent="0.2">
      <c r="A57" s="13">
        <v>57</v>
      </c>
      <c r="B57" s="33"/>
      <c r="C57" s="28"/>
      <c r="D57" s="28"/>
      <c r="E57" s="29"/>
      <c r="F57" s="30"/>
      <c r="G57" s="31"/>
      <c r="H57" s="27"/>
    </row>
    <row r="58" spans="1:8" s="12" customFormat="1" x14ac:dyDescent="0.2">
      <c r="A58" s="13">
        <v>58</v>
      </c>
      <c r="B58" s="14" t="s">
        <v>76</v>
      </c>
      <c r="C58" s="14">
        <v>2007</v>
      </c>
      <c r="D58" s="14"/>
      <c r="E58" s="15"/>
      <c r="F58" s="13" t="s">
        <v>8</v>
      </c>
      <c r="G58" s="8" t="str">
        <f>CONCATENATE(F58,C58)</f>
        <v>m2007</v>
      </c>
      <c r="H58" s="27"/>
    </row>
    <row r="59" spans="1:8" s="12" customFormat="1" x14ac:dyDescent="0.2">
      <c r="A59" s="13">
        <v>59</v>
      </c>
      <c r="B59" s="14" t="s">
        <v>77</v>
      </c>
      <c r="C59" s="14">
        <v>2007</v>
      </c>
      <c r="D59" s="14"/>
      <c r="E59" s="15"/>
      <c r="F59" s="13" t="s">
        <v>8</v>
      </c>
      <c r="G59" s="8" t="str">
        <f>CONCATENATE(F59,C59)</f>
        <v>m2007</v>
      </c>
      <c r="H59" s="27"/>
    </row>
    <row r="60" spans="1:8" s="12" customFormat="1" x14ac:dyDescent="0.2">
      <c r="A60" s="13">
        <v>60</v>
      </c>
      <c r="B60" s="28"/>
      <c r="C60" s="28"/>
      <c r="D60" s="28"/>
      <c r="E60" s="29"/>
      <c r="F60" s="30"/>
      <c r="G60" s="31"/>
      <c r="H60" s="27"/>
    </row>
    <row r="61" spans="1:8" s="12" customFormat="1" x14ac:dyDescent="0.2">
      <c r="A61" s="13">
        <v>61</v>
      </c>
      <c r="B61" s="14" t="s">
        <v>78</v>
      </c>
      <c r="C61" s="14">
        <v>2005</v>
      </c>
      <c r="D61" s="14"/>
      <c r="E61" s="15"/>
      <c r="F61" s="13" t="s">
        <v>8</v>
      </c>
      <c r="G61" s="8" t="str">
        <f>CONCATENATE(F61,C61)</f>
        <v>m2005</v>
      </c>
      <c r="H61" s="27"/>
    </row>
    <row r="62" spans="1:8" s="12" customFormat="1" x14ac:dyDescent="0.2">
      <c r="A62" s="13">
        <v>62</v>
      </c>
      <c r="B62" s="14" t="s">
        <v>79</v>
      </c>
      <c r="C62" s="14">
        <v>2003</v>
      </c>
      <c r="D62" s="14" t="str">
        <f>CONCATENATE(B62," ",RIGHT(C62,2))</f>
        <v>Lennard Sauter 03</v>
      </c>
      <c r="E62" s="15">
        <v>491727525491</v>
      </c>
      <c r="F62" s="13" t="s">
        <v>8</v>
      </c>
      <c r="G62" s="8" t="str">
        <f>CONCATENATE(F62,C62)</f>
        <v>m2003</v>
      </c>
      <c r="H62" s="27"/>
    </row>
    <row r="63" spans="1:8" s="12" customFormat="1" x14ac:dyDescent="0.2">
      <c r="A63" s="13">
        <v>63</v>
      </c>
      <c r="B63" s="14" t="s">
        <v>80</v>
      </c>
      <c r="C63" s="14">
        <v>2003</v>
      </c>
      <c r="D63" s="14" t="str">
        <f>CONCATENATE(B63," ",RIGHT(C63,2))</f>
        <v>Paulina Fingerle 03</v>
      </c>
      <c r="E63" s="15">
        <v>491727492490</v>
      </c>
      <c r="F63" s="13" t="s">
        <v>7</v>
      </c>
      <c r="G63" s="8" t="str">
        <f>CONCATENATE(F63,C63)</f>
        <v>w2003</v>
      </c>
      <c r="H63" s="27"/>
    </row>
    <row r="64" spans="1:8" s="12" customFormat="1" x14ac:dyDescent="0.2">
      <c r="A64" s="13">
        <v>64</v>
      </c>
      <c r="B64" s="14" t="s">
        <v>81</v>
      </c>
      <c r="C64" s="14">
        <v>2004</v>
      </c>
      <c r="D64" s="14" t="str">
        <f>CONCATENATE(B64," ",RIGHT(C64,2))</f>
        <v>Jona Böhler 04</v>
      </c>
      <c r="E64" s="15">
        <v>491791251214</v>
      </c>
      <c r="F64" s="13" t="s">
        <v>7</v>
      </c>
      <c r="G64" s="8" t="str">
        <f>CONCATENATE(F64,C64)</f>
        <v>w2004</v>
      </c>
      <c r="H64" s="27"/>
    </row>
    <row r="65" spans="1:11" s="12" customFormat="1" x14ac:dyDescent="0.2">
      <c r="A65" s="13">
        <v>65</v>
      </c>
      <c r="B65" s="28"/>
      <c r="C65" s="28"/>
      <c r="D65" s="28"/>
      <c r="E65" s="29"/>
      <c r="F65" s="30"/>
      <c r="G65" s="31"/>
      <c r="H65" s="27"/>
    </row>
    <row r="66" spans="1:11" s="12" customFormat="1" x14ac:dyDescent="0.2">
      <c r="A66" s="13">
        <v>66</v>
      </c>
      <c r="B66" s="14" t="s">
        <v>83</v>
      </c>
      <c r="C66" s="14">
        <v>2005</v>
      </c>
      <c r="D66" s="14" t="str">
        <f>CONCATENATE(B66," ",RIGHT(C66,2))</f>
        <v>Henri von Maltzahn 05</v>
      </c>
      <c r="E66" s="15">
        <v>491726350018</v>
      </c>
      <c r="F66" s="13" t="s">
        <v>8</v>
      </c>
      <c r="G66" s="8" t="str">
        <f>CONCATENATE(F66,C66)</f>
        <v>m2005</v>
      </c>
      <c r="H66" s="27" t="s">
        <v>82</v>
      </c>
    </row>
    <row r="67" spans="1:11" s="12" customFormat="1" x14ac:dyDescent="0.2">
      <c r="A67" s="13">
        <v>67</v>
      </c>
      <c r="B67" s="14" t="s">
        <v>85</v>
      </c>
      <c r="C67" s="14">
        <v>2005</v>
      </c>
      <c r="D67" s="14" t="str">
        <f>CONCATENATE(B67," ",RIGHT(C67,2))</f>
        <v>Emilia Broglin 05</v>
      </c>
      <c r="E67" s="15">
        <v>491736768766</v>
      </c>
      <c r="F67" s="13" t="s">
        <v>7</v>
      </c>
      <c r="G67" s="8" t="str">
        <f>CONCATENATE(F67,C67)</f>
        <v>w2005</v>
      </c>
      <c r="H67" s="27"/>
    </row>
    <row r="68" spans="1:11" s="12" customFormat="1" x14ac:dyDescent="0.2">
      <c r="A68" s="13">
        <v>68</v>
      </c>
      <c r="B68" s="14" t="s">
        <v>87</v>
      </c>
      <c r="C68" s="14">
        <v>2005</v>
      </c>
      <c r="D68" s="14" t="str">
        <f>CONCATENATE(B68," ",RIGHT(C68,2))</f>
        <v>Alika Will 05</v>
      </c>
      <c r="E68" s="15">
        <v>4917611178608</v>
      </c>
      <c r="F68" s="13" t="s">
        <v>7</v>
      </c>
      <c r="G68" s="8" t="str">
        <f>CONCATENATE(F68,C68)</f>
        <v>w2005</v>
      </c>
      <c r="H68" s="27" t="s">
        <v>84</v>
      </c>
    </row>
    <row r="69" spans="1:11" s="12" customFormat="1" x14ac:dyDescent="0.2">
      <c r="A69" s="13">
        <v>69</v>
      </c>
      <c r="B69" s="28"/>
      <c r="C69" s="28"/>
      <c r="D69" s="28"/>
      <c r="E69" s="29"/>
      <c r="F69" s="30"/>
      <c r="G69" s="31"/>
      <c r="H69" s="27" t="s">
        <v>86</v>
      </c>
    </row>
    <row r="70" spans="1:11" s="12" customFormat="1" x14ac:dyDescent="0.2">
      <c r="A70" s="13">
        <v>70</v>
      </c>
      <c r="B70" s="14" t="s">
        <v>89</v>
      </c>
      <c r="C70" s="14">
        <v>2006</v>
      </c>
      <c r="D70" s="14" t="str">
        <f t="shared" ref="D70:D77" si="9">CONCATENATE(B70," ",RIGHT(C70,2))</f>
        <v>Maja Böhler 06</v>
      </c>
      <c r="E70" s="15">
        <v>491791251214</v>
      </c>
      <c r="F70" s="13" t="s">
        <v>7</v>
      </c>
      <c r="G70" s="8" t="str">
        <f t="shared" ref="G70:G77" si="10">CONCATENATE(F70,C70)</f>
        <v>w2006</v>
      </c>
      <c r="H70" s="27" t="s">
        <v>88</v>
      </c>
    </row>
    <row r="71" spans="1:11" s="12" customFormat="1" x14ac:dyDescent="0.2">
      <c r="A71" s="13">
        <v>71</v>
      </c>
      <c r="B71" s="14" t="s">
        <v>91</v>
      </c>
      <c r="C71" s="14">
        <v>2006</v>
      </c>
      <c r="D71" s="14" t="str">
        <f t="shared" si="9"/>
        <v>Franziska Sauter 06</v>
      </c>
      <c r="E71" s="15">
        <v>491727525491</v>
      </c>
      <c r="F71" s="13" t="s">
        <v>7</v>
      </c>
      <c r="G71" s="8" t="str">
        <f t="shared" si="10"/>
        <v>w2006</v>
      </c>
      <c r="H71" s="27"/>
    </row>
    <row r="72" spans="1:11" s="12" customFormat="1" x14ac:dyDescent="0.2">
      <c r="A72" s="13">
        <v>72</v>
      </c>
      <c r="B72" s="14" t="s">
        <v>93</v>
      </c>
      <c r="C72" s="14">
        <v>2006</v>
      </c>
      <c r="D72" s="14" t="str">
        <f t="shared" si="9"/>
        <v>Iris Danne 06</v>
      </c>
      <c r="E72" s="15" t="s">
        <v>94</v>
      </c>
      <c r="F72" s="13" t="s">
        <v>7</v>
      </c>
      <c r="G72" s="8" t="str">
        <f t="shared" si="10"/>
        <v>w2006</v>
      </c>
      <c r="H72" s="27" t="s">
        <v>90</v>
      </c>
    </row>
    <row r="73" spans="1:11" s="12" customFormat="1" x14ac:dyDescent="0.2">
      <c r="A73" s="13">
        <v>73</v>
      </c>
      <c r="B73" s="14" t="s">
        <v>96</v>
      </c>
      <c r="C73" s="14">
        <v>2006</v>
      </c>
      <c r="D73" s="14" t="str">
        <f t="shared" si="9"/>
        <v>Julian Fingerle 06</v>
      </c>
      <c r="E73" s="15">
        <v>491727492490</v>
      </c>
      <c r="F73" s="13" t="s">
        <v>8</v>
      </c>
      <c r="G73" s="8" t="str">
        <f t="shared" si="10"/>
        <v>m2006</v>
      </c>
      <c r="H73" s="27" t="s">
        <v>92</v>
      </c>
    </row>
    <row r="74" spans="1:11" s="12" customFormat="1" x14ac:dyDescent="0.2">
      <c r="A74" s="13">
        <v>74</v>
      </c>
      <c r="B74" s="14" t="s">
        <v>97</v>
      </c>
      <c r="C74" s="14">
        <v>2006</v>
      </c>
      <c r="D74" s="14" t="str">
        <f t="shared" si="9"/>
        <v>Greta Hecht 06</v>
      </c>
      <c r="E74" s="15">
        <v>491736568139</v>
      </c>
      <c r="F74" s="13" t="s">
        <v>7</v>
      </c>
      <c r="G74" s="8" t="str">
        <f t="shared" si="10"/>
        <v>w2006</v>
      </c>
      <c r="H74" s="27" t="s">
        <v>95</v>
      </c>
    </row>
    <row r="75" spans="1:11" s="12" customFormat="1" x14ac:dyDescent="0.2">
      <c r="A75" s="13">
        <v>75</v>
      </c>
      <c r="B75" s="14" t="s">
        <v>99</v>
      </c>
      <c r="C75" s="14">
        <v>2007</v>
      </c>
      <c r="D75" s="14" t="str">
        <f t="shared" si="9"/>
        <v>Charlotte von Maltzahn 07</v>
      </c>
      <c r="E75" s="15">
        <v>491726350018</v>
      </c>
      <c r="F75" s="13" t="s">
        <v>7</v>
      </c>
      <c r="G75" s="8" t="str">
        <f t="shared" si="10"/>
        <v>w2007</v>
      </c>
      <c r="H75" s="27" t="s">
        <v>82</v>
      </c>
    </row>
    <row r="76" spans="1:11" s="12" customFormat="1" x14ac:dyDescent="0.2">
      <c r="A76" s="13">
        <v>76</v>
      </c>
      <c r="B76" s="14" t="s">
        <v>101</v>
      </c>
      <c r="C76" s="14">
        <v>2007</v>
      </c>
      <c r="D76" s="14" t="str">
        <f t="shared" si="9"/>
        <v>Paul Schirrmeister 07</v>
      </c>
      <c r="E76" s="15">
        <v>491792118960</v>
      </c>
      <c r="F76" s="13" t="s">
        <v>8</v>
      </c>
      <c r="G76" s="8" t="str">
        <f t="shared" si="10"/>
        <v>m2007</v>
      </c>
      <c r="H76" s="27" t="s">
        <v>98</v>
      </c>
    </row>
    <row r="77" spans="1:11" s="12" customFormat="1" x14ac:dyDescent="0.2">
      <c r="A77" s="13">
        <v>77</v>
      </c>
      <c r="B77" s="14" t="s">
        <v>103</v>
      </c>
      <c r="C77" s="14">
        <v>2002</v>
      </c>
      <c r="D77" s="14" t="str">
        <f t="shared" si="9"/>
        <v>Nele Hug 02</v>
      </c>
      <c r="E77" s="15"/>
      <c r="F77" s="13" t="s">
        <v>7</v>
      </c>
      <c r="G77" s="8" t="str">
        <f t="shared" si="10"/>
        <v>w2002</v>
      </c>
      <c r="H77" s="27" t="s">
        <v>100</v>
      </c>
    </row>
    <row r="78" spans="1:11" s="12" customFormat="1" x14ac:dyDescent="0.2">
      <c r="A78" s="13">
        <v>78</v>
      </c>
      <c r="B78" s="28"/>
      <c r="C78" s="28"/>
      <c r="D78" s="28"/>
      <c r="E78" s="29"/>
      <c r="F78" s="30"/>
      <c r="G78" s="31"/>
      <c r="H78" s="27" t="s">
        <v>102</v>
      </c>
    </row>
    <row r="79" spans="1:11" x14ac:dyDescent="0.2">
      <c r="A79" s="35">
        <v>79</v>
      </c>
      <c r="B79" s="36" t="s">
        <v>104</v>
      </c>
      <c r="C79" s="36">
        <v>2005</v>
      </c>
      <c r="D79" s="36" t="str">
        <f t="shared" ref="D79:D87" si="11">CONCATENATE(B79," ",RIGHT(C79,2))</f>
        <v>Berno Willmann 05</v>
      </c>
      <c r="E79" s="37"/>
      <c r="F79" s="38" t="s">
        <v>8</v>
      </c>
      <c r="G79" s="39" t="str">
        <f t="shared" ref="G79:G87" si="12">CONCATENATE(F79,C79)</f>
        <v>m2005</v>
      </c>
      <c r="H79" s="27" t="s">
        <v>88</v>
      </c>
      <c r="I79" s="12"/>
      <c r="J79" s="12"/>
      <c r="K79" s="12"/>
    </row>
    <row r="80" spans="1:11" x14ac:dyDescent="0.2">
      <c r="A80" s="35">
        <v>80</v>
      </c>
      <c r="B80" s="36" t="s">
        <v>106</v>
      </c>
      <c r="C80" s="36">
        <v>2002</v>
      </c>
      <c r="D80" s="36" t="str">
        <f t="shared" si="11"/>
        <v>Moritz Weis 02</v>
      </c>
      <c r="E80" s="37"/>
      <c r="F80" s="38" t="s">
        <v>8</v>
      </c>
      <c r="G80" s="39" t="str">
        <f t="shared" si="12"/>
        <v>m2002</v>
      </c>
      <c r="H80" s="34"/>
      <c r="I80" s="12"/>
      <c r="J80" s="12"/>
      <c r="K80" s="12"/>
    </row>
    <row r="81" spans="1:12" x14ac:dyDescent="0.2">
      <c r="A81" s="35">
        <v>81</v>
      </c>
      <c r="B81" s="36" t="s">
        <v>108</v>
      </c>
      <c r="C81" s="36">
        <v>2005</v>
      </c>
      <c r="D81" s="36" t="str">
        <f t="shared" si="11"/>
        <v>Electra Weiler 05</v>
      </c>
      <c r="E81" s="37"/>
      <c r="F81" s="38" t="s">
        <v>7</v>
      </c>
      <c r="G81" s="39" t="str">
        <f t="shared" si="12"/>
        <v>w2005</v>
      </c>
      <c r="H81" s="27" t="s">
        <v>105</v>
      </c>
      <c r="I81" s="12"/>
      <c r="J81" s="12"/>
      <c r="K81" s="12"/>
    </row>
    <row r="82" spans="1:12" x14ac:dyDescent="0.2">
      <c r="A82" s="35">
        <v>82</v>
      </c>
      <c r="B82" s="36" t="s">
        <v>112</v>
      </c>
      <c r="C82" s="36">
        <v>2004</v>
      </c>
      <c r="D82" s="36" t="str">
        <f t="shared" si="11"/>
        <v>Lilly Roser    04</v>
      </c>
      <c r="E82" s="37"/>
      <c r="F82" s="38" t="s">
        <v>7</v>
      </c>
      <c r="G82" s="39" t="str">
        <f t="shared" si="12"/>
        <v>w2004</v>
      </c>
      <c r="H82" s="27" t="s">
        <v>107</v>
      </c>
      <c r="I82" s="12"/>
      <c r="J82" s="12"/>
      <c r="K82" s="12"/>
      <c r="L82" t="s">
        <v>115</v>
      </c>
    </row>
    <row r="83" spans="1:12" x14ac:dyDescent="0.2">
      <c r="A83" s="35">
        <v>83</v>
      </c>
      <c r="B83" s="36" t="s">
        <v>116</v>
      </c>
      <c r="C83" s="36">
        <v>2006</v>
      </c>
      <c r="D83" s="36" t="str">
        <f t="shared" si="11"/>
        <v>Lino  PARADELO  06</v>
      </c>
      <c r="E83" s="37"/>
      <c r="F83" s="38" t="s">
        <v>8</v>
      </c>
      <c r="G83" s="39" t="str">
        <f t="shared" si="12"/>
        <v>m2006</v>
      </c>
      <c r="H83" s="40" t="s">
        <v>109</v>
      </c>
      <c r="I83" s="41">
        <v>23583</v>
      </c>
      <c r="J83" s="41" t="s">
        <v>110</v>
      </c>
      <c r="K83" s="41" t="s">
        <v>111</v>
      </c>
    </row>
    <row r="84" spans="1:12" x14ac:dyDescent="0.2">
      <c r="A84" s="35">
        <v>84</v>
      </c>
      <c r="B84" s="36" t="s">
        <v>119</v>
      </c>
      <c r="C84" s="36">
        <v>2006</v>
      </c>
      <c r="D84" s="36" t="str">
        <f t="shared" si="11"/>
        <v>Felix Kimpel 06</v>
      </c>
      <c r="E84" s="37"/>
      <c r="F84" s="38" t="s">
        <v>8</v>
      </c>
      <c r="G84" s="39" t="str">
        <f t="shared" si="12"/>
        <v>m2006</v>
      </c>
      <c r="H84" s="42" t="s">
        <v>113</v>
      </c>
      <c r="I84" s="41">
        <v>23602</v>
      </c>
      <c r="J84" s="41" t="s">
        <v>114</v>
      </c>
      <c r="K84" s="41" t="s">
        <v>111</v>
      </c>
    </row>
    <row r="85" spans="1:12" x14ac:dyDescent="0.2">
      <c r="A85" s="35">
        <v>85</v>
      </c>
      <c r="B85" s="36" t="s">
        <v>122</v>
      </c>
      <c r="C85" s="36">
        <v>2007</v>
      </c>
      <c r="D85" s="36" t="str">
        <f t="shared" si="11"/>
        <v>Ole Giese 07</v>
      </c>
      <c r="E85" s="37"/>
      <c r="F85" s="38" t="s">
        <v>8</v>
      </c>
      <c r="G85" s="39" t="str">
        <f t="shared" si="12"/>
        <v>m2007</v>
      </c>
      <c r="H85" s="40" t="s">
        <v>117</v>
      </c>
      <c r="I85" s="41">
        <v>23553</v>
      </c>
      <c r="J85" s="41" t="s">
        <v>118</v>
      </c>
      <c r="K85" s="41" t="s">
        <v>111</v>
      </c>
      <c r="L85" t="s">
        <v>125</v>
      </c>
    </row>
    <row r="86" spans="1:12" x14ac:dyDescent="0.2">
      <c r="A86" s="35">
        <v>86</v>
      </c>
      <c r="B86" s="36" t="s">
        <v>126</v>
      </c>
      <c r="C86" s="36">
        <v>2004</v>
      </c>
      <c r="D86" s="36" t="str">
        <f t="shared" si="11"/>
        <v>Janne Buescher 04</v>
      </c>
      <c r="E86" s="37"/>
      <c r="F86" s="38" t="s">
        <v>8</v>
      </c>
      <c r="G86" s="39" t="str">
        <f t="shared" si="12"/>
        <v>m2004</v>
      </c>
      <c r="H86" s="40" t="s">
        <v>120</v>
      </c>
      <c r="I86" s="41">
        <v>24496</v>
      </c>
      <c r="J86" s="41" t="s">
        <v>121</v>
      </c>
      <c r="K86" s="41" t="s">
        <v>111</v>
      </c>
    </row>
    <row r="87" spans="1:12" x14ac:dyDescent="0.2">
      <c r="A87" s="35">
        <v>87</v>
      </c>
      <c r="B87" s="36" t="s">
        <v>128</v>
      </c>
      <c r="C87" s="36">
        <v>2004</v>
      </c>
      <c r="D87" s="36" t="str">
        <f t="shared" si="11"/>
        <v>Max Schilling 04</v>
      </c>
      <c r="E87" s="37"/>
      <c r="F87" s="38" t="s">
        <v>8</v>
      </c>
      <c r="G87" s="39" t="str">
        <f t="shared" si="12"/>
        <v>m2004</v>
      </c>
      <c r="H87" s="40" t="s">
        <v>123</v>
      </c>
      <c r="I87" s="41">
        <v>24216</v>
      </c>
      <c r="J87" s="41" t="s">
        <v>124</v>
      </c>
      <c r="K87" s="41" t="s">
        <v>111</v>
      </c>
    </row>
    <row r="88" spans="1:12" x14ac:dyDescent="0.2">
      <c r="A88" s="35">
        <v>88</v>
      </c>
      <c r="B88" s="28"/>
      <c r="C88" s="28"/>
      <c r="D88" s="28"/>
      <c r="E88" s="43"/>
      <c r="F88" s="30"/>
      <c r="G88" s="31"/>
      <c r="H88" s="40" t="s">
        <v>127</v>
      </c>
      <c r="I88" s="41">
        <v>24215</v>
      </c>
      <c r="J88" s="41" t="s">
        <v>124</v>
      </c>
      <c r="K88" s="41" t="s">
        <v>111</v>
      </c>
    </row>
    <row r="89" spans="1:12" x14ac:dyDescent="0.2">
      <c r="A89" s="35">
        <v>89</v>
      </c>
      <c r="B89" s="36" t="s">
        <v>130</v>
      </c>
      <c r="C89" s="36">
        <v>2004</v>
      </c>
      <c r="D89" s="36" t="str">
        <f>CONCATENATE(B89," ",RIGHT(C89,2))</f>
        <v>Emilia Birkenmeier  04</v>
      </c>
      <c r="E89" s="37"/>
      <c r="F89" s="38" t="s">
        <v>7</v>
      </c>
      <c r="G89" s="39" t="str">
        <f>CONCATENATE(F89,C89)</f>
        <v>w2004</v>
      </c>
      <c r="H89" s="40" t="s">
        <v>129</v>
      </c>
      <c r="I89" s="41"/>
      <c r="J89" s="41"/>
      <c r="K89" s="41" t="s">
        <v>111</v>
      </c>
    </row>
    <row r="90" spans="1:12" x14ac:dyDescent="0.2">
      <c r="A90" s="35">
        <v>90</v>
      </c>
      <c r="B90" s="28"/>
      <c r="C90" s="28"/>
      <c r="D90" s="28"/>
      <c r="E90" s="43"/>
      <c r="F90" s="30"/>
      <c r="G90" s="31"/>
      <c r="H90" s="44"/>
      <c r="I90" s="45"/>
      <c r="J90" s="45"/>
      <c r="K90" s="41" t="s">
        <v>111</v>
      </c>
    </row>
    <row r="91" spans="1:12" x14ac:dyDescent="0.2">
      <c r="A91" s="35">
        <v>91</v>
      </c>
      <c r="B91" s="28"/>
      <c r="C91" s="28"/>
      <c r="D91" s="28"/>
      <c r="E91" s="43"/>
      <c r="F91" s="30"/>
      <c r="G91" s="31"/>
      <c r="H91" s="40"/>
      <c r="I91" s="41"/>
      <c r="J91" s="41"/>
      <c r="K91" s="41"/>
    </row>
    <row r="92" spans="1:12" x14ac:dyDescent="0.2">
      <c r="A92" s="35">
        <v>92</v>
      </c>
      <c r="B92" s="36" t="s">
        <v>131</v>
      </c>
      <c r="C92" s="36">
        <v>2003</v>
      </c>
      <c r="D92" s="36" t="str">
        <f>CONCATENATE(B92," ",RIGHT(C92,2))</f>
        <v>Nils Baumann 03</v>
      </c>
      <c r="E92" s="37"/>
      <c r="F92" s="38" t="s">
        <v>8</v>
      </c>
      <c r="G92" s="39" t="str">
        <f>CONCATENATE(F92,C92)</f>
        <v>m2003</v>
      </c>
      <c r="H92" s="40"/>
      <c r="I92" s="41"/>
      <c r="J92" s="41"/>
      <c r="K92" s="41"/>
    </row>
    <row r="93" spans="1:12" x14ac:dyDescent="0.2">
      <c r="A93" s="35">
        <v>93</v>
      </c>
      <c r="B93" s="28" t="s">
        <v>132</v>
      </c>
      <c r="C93" s="28">
        <v>2007</v>
      </c>
      <c r="D93" s="36" t="str">
        <f>CONCATENATE(B93," ",RIGHT(C93,2))</f>
        <v>Elias Schäberle 07</v>
      </c>
      <c r="E93" s="43"/>
      <c r="F93" s="30" t="s">
        <v>8</v>
      </c>
      <c r="G93" s="39" t="str">
        <f>CONCATENATE(F93,C93)</f>
        <v>m2007</v>
      </c>
      <c r="H93" s="40"/>
      <c r="I93" s="41"/>
      <c r="J93" s="41"/>
      <c r="K93" s="41"/>
    </row>
    <row r="94" spans="1:12" x14ac:dyDescent="0.2">
      <c r="A94" s="35">
        <v>94</v>
      </c>
      <c r="B94" s="28" t="s">
        <v>496</v>
      </c>
      <c r="C94" s="28">
        <v>2009</v>
      </c>
      <c r="D94" s="36" t="str">
        <f>CONCATENATE(B94," ",RIGHT(C94,2))</f>
        <v>Lina Schäberle 09</v>
      </c>
      <c r="E94" s="43"/>
      <c r="F94" s="30" t="s">
        <v>7</v>
      </c>
      <c r="G94" s="39" t="str">
        <f>CONCATENATE(F94,C94)</f>
        <v>w2009</v>
      </c>
      <c r="H94" s="40"/>
      <c r="I94" s="41"/>
      <c r="J94" s="41"/>
      <c r="K94" s="41"/>
    </row>
    <row r="95" spans="1:12" x14ac:dyDescent="0.2">
      <c r="A95" s="35">
        <v>100</v>
      </c>
      <c r="B95" s="28"/>
      <c r="C95" s="28"/>
      <c r="D95" s="28"/>
      <c r="E95" s="43"/>
      <c r="F95" s="30"/>
      <c r="G95" s="31"/>
      <c r="H95" s="40"/>
      <c r="I95" s="41"/>
      <c r="J95" s="41"/>
      <c r="K95" s="41"/>
    </row>
    <row r="96" spans="1:12" x14ac:dyDescent="0.2">
      <c r="A96" s="35">
        <v>101</v>
      </c>
      <c r="B96" s="36" t="s">
        <v>133</v>
      </c>
      <c r="C96" s="36">
        <v>2006</v>
      </c>
      <c r="D96" s="36" t="str">
        <f>CONCATENATE(B96," ",RIGHT(C96,2))</f>
        <v>Max Braith 06</v>
      </c>
      <c r="E96" s="15" t="s">
        <v>56</v>
      </c>
      <c r="F96" s="38" t="s">
        <v>8</v>
      </c>
      <c r="G96" s="39" t="str">
        <f>CONCATENATE(F96,C96)</f>
        <v>m2006</v>
      </c>
      <c r="H96" s="40"/>
      <c r="I96" s="41"/>
      <c r="J96" s="41"/>
      <c r="K96" s="41"/>
    </row>
    <row r="97" spans="1:11" x14ac:dyDescent="0.2">
      <c r="A97" s="35">
        <v>102</v>
      </c>
      <c r="B97" s="36" t="s">
        <v>134</v>
      </c>
      <c r="C97" s="36">
        <v>2008</v>
      </c>
      <c r="D97" s="36" t="str">
        <f>CONCATENATE(B97," ",RIGHT(C97,2))</f>
        <v>Lotti Braith 08</v>
      </c>
      <c r="E97" s="15" t="s">
        <v>56</v>
      </c>
      <c r="F97" s="38" t="s">
        <v>7</v>
      </c>
      <c r="G97" s="39" t="str">
        <f>CONCATENATE(F97,C97)</f>
        <v>w2008</v>
      </c>
      <c r="H97" s="40"/>
      <c r="I97" s="41"/>
      <c r="J97" s="41"/>
      <c r="K97" s="41"/>
    </row>
    <row r="98" spans="1:11" x14ac:dyDescent="0.2">
      <c r="A98" s="35">
        <v>103</v>
      </c>
      <c r="B98" s="36" t="s">
        <v>135</v>
      </c>
      <c r="C98" s="36">
        <v>2008</v>
      </c>
      <c r="D98" s="36" t="str">
        <f>CONCATENATE(B98," ",RIGHT(C98,2))</f>
        <v>Jule Büssing 08</v>
      </c>
      <c r="E98" s="15" t="s">
        <v>56</v>
      </c>
      <c r="F98" s="38" t="s">
        <v>7</v>
      </c>
      <c r="G98" s="39" t="str">
        <f>CONCATENATE(F98,C98)</f>
        <v>w2008</v>
      </c>
      <c r="H98" s="40"/>
      <c r="I98" s="41"/>
      <c r="J98" s="41"/>
      <c r="K98" s="41"/>
    </row>
    <row r="99" spans="1:11" x14ac:dyDescent="0.2">
      <c r="A99" s="35">
        <v>104</v>
      </c>
      <c r="B99" s="28"/>
      <c r="C99" s="28"/>
      <c r="D99" s="28"/>
      <c r="E99" s="29"/>
      <c r="F99" s="30"/>
      <c r="G99" s="31"/>
      <c r="H99" s="40"/>
      <c r="I99" s="41"/>
      <c r="J99" s="41"/>
      <c r="K99" s="41"/>
    </row>
    <row r="100" spans="1:11" x14ac:dyDescent="0.2">
      <c r="A100" s="35">
        <v>105</v>
      </c>
      <c r="B100" s="36" t="s">
        <v>136</v>
      </c>
      <c r="C100" s="36">
        <v>2008</v>
      </c>
      <c r="D100" s="36" t="str">
        <f>CONCATENATE(B100," ",RIGHT(C100,2))</f>
        <v>Finn-Luis Ammerer  08</v>
      </c>
      <c r="E100" s="15" t="s">
        <v>56</v>
      </c>
      <c r="F100" s="38" t="s">
        <v>8</v>
      </c>
      <c r="G100" s="39" t="str">
        <f>CONCATENATE(F100,C100)</f>
        <v>m2008</v>
      </c>
      <c r="H100" s="40"/>
      <c r="I100" s="41"/>
      <c r="J100" s="41"/>
      <c r="K100" s="41"/>
    </row>
    <row r="101" spans="1:11" x14ac:dyDescent="0.2">
      <c r="A101" s="35">
        <v>106</v>
      </c>
      <c r="B101" s="36" t="s">
        <v>137</v>
      </c>
      <c r="C101" s="36">
        <v>2009</v>
      </c>
      <c r="D101" s="36" t="str">
        <f>CONCATENATE(B101," ",RIGHT(C101,2))</f>
        <v>Maximilian Valasek 09</v>
      </c>
      <c r="E101" s="37"/>
      <c r="F101" s="38" t="s">
        <v>8</v>
      </c>
      <c r="G101" s="39" t="str">
        <f>CONCATENATE(F101,C101)</f>
        <v>m2009</v>
      </c>
      <c r="H101" s="40"/>
      <c r="I101" s="41"/>
      <c r="J101" s="41"/>
      <c r="K101" s="41"/>
    </row>
    <row r="102" spans="1:11" x14ac:dyDescent="0.2">
      <c r="A102" s="35">
        <v>107</v>
      </c>
      <c r="B102" s="36" t="s">
        <v>138</v>
      </c>
      <c r="C102" s="36">
        <v>2006</v>
      </c>
      <c r="D102" s="36" t="str">
        <f>CONCATENATE(B102," ",RIGHT(C102,2))</f>
        <v>Emilia Valasek 06</v>
      </c>
      <c r="E102" s="37"/>
      <c r="F102" s="38" t="s">
        <v>7</v>
      </c>
      <c r="G102" s="39" t="str">
        <f>CONCATENATE(F102,C102)</f>
        <v>w2006</v>
      </c>
      <c r="H102" s="40"/>
      <c r="I102" s="41"/>
      <c r="J102" s="41"/>
      <c r="K102" s="41"/>
    </row>
    <row r="103" spans="1:11" x14ac:dyDescent="0.2">
      <c r="A103" s="35">
        <v>108</v>
      </c>
      <c r="B103" s="36" t="s">
        <v>139</v>
      </c>
      <c r="C103" s="36">
        <v>2008</v>
      </c>
      <c r="D103" s="36" t="str">
        <f>CONCATENATE(B103," ",RIGHT(C103,2))</f>
        <v>Valerie Franz 08</v>
      </c>
      <c r="E103" s="15" t="s">
        <v>56</v>
      </c>
      <c r="F103" s="38" t="s">
        <v>7</v>
      </c>
      <c r="G103" s="39" t="str">
        <f>CONCATENATE(F103,C103)</f>
        <v>w2008</v>
      </c>
      <c r="H103" s="40"/>
      <c r="I103" s="41"/>
      <c r="J103" s="41"/>
      <c r="K103" s="41"/>
    </row>
    <row r="104" spans="1:11" x14ac:dyDescent="0.2">
      <c r="A104" s="35">
        <v>109</v>
      </c>
      <c r="B104" s="36" t="s">
        <v>140</v>
      </c>
      <c r="C104" s="36">
        <v>2008</v>
      </c>
      <c r="D104" s="36" t="str">
        <f>CONCATENATE(B104," ",RIGHT(C104,2))</f>
        <v>Mika Franz 08</v>
      </c>
      <c r="E104" s="15" t="s">
        <v>56</v>
      </c>
      <c r="F104" s="38" t="s">
        <v>8</v>
      </c>
      <c r="G104" s="39" t="str">
        <f>CONCATENATE(F104,C104)</f>
        <v>m2008</v>
      </c>
      <c r="H104" s="40"/>
      <c r="I104" s="41"/>
      <c r="J104" s="41"/>
      <c r="K104" s="41"/>
    </row>
    <row r="105" spans="1:11" x14ac:dyDescent="0.2">
      <c r="A105" s="35">
        <v>110</v>
      </c>
      <c r="B105" s="28"/>
      <c r="C105" s="28"/>
      <c r="D105" s="28"/>
      <c r="E105" s="29"/>
      <c r="F105" s="30"/>
      <c r="G105" s="31"/>
      <c r="H105" s="40"/>
      <c r="I105" s="41"/>
      <c r="J105" s="41"/>
      <c r="K105" s="41"/>
    </row>
    <row r="106" spans="1:11" x14ac:dyDescent="0.2">
      <c r="A106" s="35">
        <v>111</v>
      </c>
      <c r="B106" s="36" t="s">
        <v>141</v>
      </c>
      <c r="C106" s="36">
        <v>2008</v>
      </c>
      <c r="D106" s="36" t="str">
        <f>CONCATENATE(B106," ",RIGHT(C106,2))</f>
        <v>Maximilian Schmidt 08</v>
      </c>
      <c r="E106" s="15" t="s">
        <v>56</v>
      </c>
      <c r="F106" s="38" t="s">
        <v>8</v>
      </c>
      <c r="G106" s="39" t="str">
        <f>CONCATENATE(F106,C106)</f>
        <v>m2008</v>
      </c>
      <c r="H106" s="40"/>
      <c r="I106" s="41"/>
      <c r="J106" s="41"/>
      <c r="K106" s="41"/>
    </row>
    <row r="107" spans="1:11" x14ac:dyDescent="0.2">
      <c r="A107" s="46">
        <v>112</v>
      </c>
      <c r="B107" s="47"/>
      <c r="C107" s="48"/>
      <c r="D107" s="28"/>
      <c r="E107" s="43"/>
      <c r="F107" s="30"/>
      <c r="G107" s="31"/>
      <c r="H107" s="40"/>
      <c r="I107" s="41"/>
      <c r="J107" s="41"/>
      <c r="K107" s="41"/>
    </row>
    <row r="108" spans="1:11" x14ac:dyDescent="0.2">
      <c r="A108" s="46">
        <v>113</v>
      </c>
      <c r="B108" s="47"/>
      <c r="C108" s="48"/>
      <c r="D108" s="28"/>
      <c r="E108" s="43"/>
      <c r="F108" s="30"/>
      <c r="G108" s="31"/>
      <c r="H108" s="40"/>
      <c r="I108" s="41"/>
      <c r="J108" s="41"/>
      <c r="K108" s="41"/>
    </row>
    <row r="109" spans="1:11" x14ac:dyDescent="0.2">
      <c r="A109" s="46">
        <v>114</v>
      </c>
      <c r="B109" s="47"/>
      <c r="C109" s="48"/>
      <c r="D109" s="28"/>
      <c r="E109" s="43"/>
      <c r="F109" s="30"/>
      <c r="G109" s="31"/>
      <c r="H109" s="40"/>
      <c r="I109" s="41"/>
      <c r="J109" s="41"/>
      <c r="K109" s="41"/>
    </row>
    <row r="110" spans="1:11" x14ac:dyDescent="0.2">
      <c r="A110" s="46">
        <v>115</v>
      </c>
      <c r="B110" s="47"/>
      <c r="C110" s="48"/>
      <c r="D110" s="28"/>
      <c r="E110" s="43"/>
      <c r="F110" s="30"/>
      <c r="G110" s="31"/>
      <c r="H110" s="40"/>
      <c r="I110" s="41"/>
      <c r="J110" s="41"/>
      <c r="K110" s="41"/>
    </row>
    <row r="111" spans="1:11" x14ac:dyDescent="0.2">
      <c r="A111" s="46">
        <v>116</v>
      </c>
      <c r="B111" s="47"/>
      <c r="C111" s="48"/>
      <c r="D111" s="28"/>
      <c r="E111" s="43"/>
      <c r="F111" s="30"/>
      <c r="G111" s="31"/>
      <c r="H111" s="40"/>
      <c r="I111" s="41"/>
      <c r="J111" s="41"/>
      <c r="K111" s="41"/>
    </row>
    <row r="112" spans="1:11" x14ac:dyDescent="0.2">
      <c r="A112" s="46">
        <v>117</v>
      </c>
      <c r="B112" s="47"/>
      <c r="C112" s="48"/>
      <c r="D112" s="28"/>
      <c r="E112" s="43"/>
      <c r="F112" s="30"/>
      <c r="G112" s="31"/>
      <c r="H112" s="40"/>
      <c r="I112" s="41"/>
      <c r="J112" s="41"/>
      <c r="K112" s="41"/>
    </row>
    <row r="113" spans="1:11" x14ac:dyDescent="0.2">
      <c r="A113" s="46">
        <v>118</v>
      </c>
      <c r="B113" s="47"/>
      <c r="C113" s="48"/>
      <c r="D113" s="28"/>
      <c r="E113" s="43"/>
      <c r="F113" s="30"/>
      <c r="G113" s="31"/>
      <c r="H113" s="40"/>
      <c r="I113" s="41"/>
      <c r="J113" s="41"/>
      <c r="K113" s="41"/>
    </row>
    <row r="114" spans="1:11" s="12" customFormat="1" x14ac:dyDescent="0.2">
      <c r="A114" s="46">
        <v>119</v>
      </c>
      <c r="B114" s="47"/>
      <c r="C114" s="48"/>
      <c r="D114" s="28"/>
      <c r="E114" s="43"/>
      <c r="F114" s="30"/>
      <c r="G114" s="31"/>
      <c r="H114" s="40"/>
      <c r="I114" s="41"/>
      <c r="J114" s="41"/>
      <c r="K114" s="41"/>
    </row>
    <row r="115" spans="1:11" x14ac:dyDescent="0.2">
      <c r="A115" s="46">
        <v>120</v>
      </c>
      <c r="B115" s="47"/>
      <c r="C115" s="48"/>
      <c r="D115" s="28"/>
      <c r="E115" s="43"/>
      <c r="F115" s="30"/>
      <c r="G115" s="31"/>
      <c r="H115" s="40"/>
      <c r="I115" s="41"/>
      <c r="J115" s="41"/>
      <c r="K115" s="41"/>
    </row>
    <row r="116" spans="1:11" x14ac:dyDescent="0.2">
      <c r="A116" s="46">
        <v>121</v>
      </c>
      <c r="B116" s="47"/>
      <c r="C116" s="48"/>
      <c r="D116" s="28"/>
      <c r="E116" s="43"/>
      <c r="F116" s="30"/>
      <c r="G116" s="31"/>
      <c r="H116" s="27"/>
      <c r="I116" s="12"/>
      <c r="J116" s="12"/>
      <c r="K116" s="12"/>
    </row>
    <row r="117" spans="1:11" x14ac:dyDescent="0.2">
      <c r="A117" s="46">
        <v>122</v>
      </c>
      <c r="B117" s="47"/>
      <c r="C117" s="48"/>
      <c r="D117" s="28"/>
      <c r="E117" s="43"/>
      <c r="F117" s="30"/>
      <c r="G117" s="31"/>
    </row>
    <row r="118" spans="1:11" x14ac:dyDescent="0.2">
      <c r="A118" s="46">
        <v>123</v>
      </c>
      <c r="B118" s="47"/>
      <c r="C118" s="48"/>
      <c r="D118" s="28"/>
      <c r="E118" s="43"/>
      <c r="F118" s="30"/>
      <c r="G118" s="31"/>
    </row>
    <row r="119" spans="1:11" x14ac:dyDescent="0.2">
      <c r="A119" s="46">
        <v>124</v>
      </c>
      <c r="B119" s="47"/>
      <c r="C119" s="48"/>
      <c r="D119" s="28"/>
      <c r="E119" s="43"/>
      <c r="F119" s="30"/>
      <c r="G119" s="31"/>
    </row>
    <row r="120" spans="1:11" s="12" customFormat="1" x14ac:dyDescent="0.2">
      <c r="A120" s="46">
        <v>125</v>
      </c>
      <c r="B120" s="47"/>
      <c r="C120" s="48"/>
      <c r="D120" s="28"/>
      <c r="E120" s="43"/>
      <c r="F120" s="30"/>
      <c r="G120" s="31"/>
      <c r="H120" s="4"/>
      <c r="I120"/>
      <c r="J120"/>
      <c r="K120"/>
    </row>
    <row r="121" spans="1:11" x14ac:dyDescent="0.2">
      <c r="A121" s="1">
        <v>126</v>
      </c>
      <c r="B121" s="47"/>
      <c r="C121" s="48"/>
      <c r="D121" s="28"/>
      <c r="E121" s="43"/>
      <c r="F121" s="48"/>
      <c r="G121" s="31"/>
    </row>
    <row r="122" spans="1:11" x14ac:dyDescent="0.2">
      <c r="A122" s="1">
        <v>127</v>
      </c>
      <c r="B122" s="49" t="s">
        <v>142</v>
      </c>
      <c r="C122" s="50">
        <v>2004</v>
      </c>
      <c r="D122" s="32" t="str">
        <f>CONCATENATE(B122," ",RIGHT(C122,2))</f>
        <v>John Holzer 04</v>
      </c>
      <c r="E122" s="51" t="s">
        <v>143</v>
      </c>
      <c r="F122" s="50" t="s">
        <v>8</v>
      </c>
      <c r="G122" s="52" t="str">
        <f>CONCATENATE(F122,C122)</f>
        <v>m2004</v>
      </c>
      <c r="H122" s="27"/>
      <c r="I122" s="12"/>
      <c r="J122" s="12"/>
      <c r="K122" s="12"/>
    </row>
    <row r="123" spans="1:11" x14ac:dyDescent="0.2">
      <c r="A123" s="1">
        <v>128</v>
      </c>
      <c r="B123" s="49" t="s">
        <v>144</v>
      </c>
      <c r="C123" s="49">
        <v>2009</v>
      </c>
      <c r="D123" s="50" t="str">
        <f>CONCATENATE(B123," ",RIGHT(C123,2))</f>
        <v>Gwyneth Holzer 09</v>
      </c>
      <c r="E123" s="49" t="s">
        <v>143</v>
      </c>
      <c r="F123" s="50" t="s">
        <v>7</v>
      </c>
      <c r="G123" s="52" t="str">
        <f>CONCATENATE(F123,C123)</f>
        <v>w2009</v>
      </c>
      <c r="H123" s="27"/>
      <c r="I123" s="12"/>
      <c r="J123" s="12"/>
      <c r="K123" s="12"/>
    </row>
    <row r="124" spans="1:11" x14ac:dyDescent="0.2">
      <c r="A124" s="1">
        <v>129</v>
      </c>
      <c r="B124" s="49" t="s">
        <v>145</v>
      </c>
      <c r="C124" s="50">
        <v>2009</v>
      </c>
      <c r="D124" s="32" t="str">
        <f>CONCATENATE(B124," ",RIGHT(C124,2))</f>
        <v>Anna Ringwald 09</v>
      </c>
      <c r="E124" s="51" t="s">
        <v>146</v>
      </c>
      <c r="F124" s="50" t="s">
        <v>7</v>
      </c>
      <c r="G124" s="52" t="str">
        <f>CONCATENATE(F124,C124)</f>
        <v>w2009</v>
      </c>
      <c r="H124" s="27"/>
      <c r="I124" s="12"/>
      <c r="J124" s="12"/>
      <c r="K124" s="12"/>
    </row>
    <row r="137" spans="1:11" s="12" customFormat="1" x14ac:dyDescent="0.2">
      <c r="A137" s="13">
        <v>95</v>
      </c>
      <c r="B137" s="14" t="s">
        <v>147</v>
      </c>
      <c r="C137" s="14">
        <v>1961</v>
      </c>
      <c r="D137" s="14"/>
      <c r="E137" s="15"/>
      <c r="F137" s="13"/>
      <c r="G137" s="8" t="str">
        <f>CONCATENATE(F137,C137)</f>
        <v>1961</v>
      </c>
      <c r="H137" s="4"/>
      <c r="I137"/>
      <c r="J137"/>
      <c r="K137"/>
    </row>
    <row r="138" spans="1:11" s="12" customFormat="1" x14ac:dyDescent="0.2">
      <c r="A138" s="13">
        <v>96</v>
      </c>
      <c r="B138" s="14" t="s">
        <v>148</v>
      </c>
      <c r="C138" s="14"/>
      <c r="D138" s="14"/>
      <c r="E138" s="15"/>
      <c r="F138" s="13"/>
      <c r="G138" s="8" t="str">
        <f>CONCATENATE(F138,C138)</f>
        <v/>
      </c>
      <c r="H138" s="4"/>
      <c r="I138"/>
      <c r="J138"/>
      <c r="K138"/>
    </row>
    <row r="139" spans="1:11" s="12" customFormat="1" x14ac:dyDescent="0.2">
      <c r="A139" s="13">
        <v>97</v>
      </c>
      <c r="B139" s="14" t="s">
        <v>149</v>
      </c>
      <c r="C139" s="14">
        <v>1963</v>
      </c>
      <c r="D139" s="14"/>
      <c r="E139" s="15"/>
      <c r="F139" s="13"/>
      <c r="G139" s="8" t="str">
        <f>CONCATENATE(F139,C139)</f>
        <v>1963</v>
      </c>
      <c r="H139" s="27"/>
    </row>
    <row r="140" spans="1:11" s="12" customFormat="1" x14ac:dyDescent="0.2">
      <c r="A140" s="13">
        <v>98</v>
      </c>
      <c r="B140" s="14" t="s">
        <v>150</v>
      </c>
      <c r="C140" s="14">
        <v>1962</v>
      </c>
      <c r="D140" s="14"/>
      <c r="E140" s="15"/>
      <c r="F140" s="13"/>
      <c r="G140" s="8" t="str">
        <f>CONCATENATE(F140,C140)</f>
        <v>1962</v>
      </c>
      <c r="H140" s="27"/>
    </row>
    <row r="141" spans="1:11" s="12" customFormat="1" x14ac:dyDescent="0.2">
      <c r="A141" s="13">
        <v>99</v>
      </c>
      <c r="B141" s="14" t="s">
        <v>151</v>
      </c>
      <c r="C141" s="14"/>
      <c r="D141" s="14"/>
      <c r="E141" s="15"/>
      <c r="F141" s="13"/>
      <c r="G141" s="8" t="str">
        <f>CONCATENATE(F141,C141)</f>
        <v/>
      </c>
      <c r="H141" s="27"/>
    </row>
    <row r="142" spans="1:11" x14ac:dyDescent="0.2">
      <c r="H142" s="27"/>
      <c r="I142" s="12"/>
      <c r="J142" s="12"/>
      <c r="K142" s="12"/>
    </row>
    <row r="143" spans="1:11" x14ac:dyDescent="0.2">
      <c r="H143" s="27"/>
      <c r="I143" s="12"/>
      <c r="J143" s="12"/>
      <c r="K143" s="12"/>
    </row>
  </sheetData>
  <autoFilter ref="A1:G121" xr:uid="{00000000-0009-0000-0000-000000000000}"/>
  <hyperlinks>
    <hyperlink ref="H84" r:id="rId1" xr:uid="{00000000-0004-0000-0000-000000000000}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9"/>
  <sheetViews>
    <sheetView zoomScaleNormal="100" workbookViewId="0">
      <selection activeCell="C2" sqref="C2"/>
    </sheetView>
  </sheetViews>
  <sheetFormatPr baseColWidth="10" defaultColWidth="8.83203125" defaultRowHeight="15" x14ac:dyDescent="0.2"/>
  <cols>
    <col min="1" max="2" width="10.83203125" customWidth="1"/>
    <col min="3" max="3" width="16" customWidth="1"/>
    <col min="4" max="1025" width="10.83203125" customWidth="1"/>
  </cols>
  <sheetData>
    <row r="1" spans="1:6" x14ac:dyDescent="0.2">
      <c r="A1" s="53" t="s">
        <v>6</v>
      </c>
      <c r="B1" s="53" t="s">
        <v>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>
        <v>39</v>
      </c>
      <c r="B2">
        <v>80</v>
      </c>
      <c r="C2" t="s">
        <v>106</v>
      </c>
      <c r="D2" s="53">
        <v>2002</v>
      </c>
      <c r="E2" s="80">
        <v>31.21</v>
      </c>
    </row>
    <row r="3" spans="1:6" x14ac:dyDescent="0.2">
      <c r="A3">
        <v>67</v>
      </c>
      <c r="B3">
        <v>116</v>
      </c>
      <c r="C3" t="s">
        <v>186</v>
      </c>
      <c r="D3" s="53">
        <v>2004</v>
      </c>
      <c r="E3" s="80">
        <v>31.47</v>
      </c>
      <c r="F3" s="80">
        <v>0.25999999999999801</v>
      </c>
    </row>
    <row r="4" spans="1:6" x14ac:dyDescent="0.2">
      <c r="A4">
        <v>7</v>
      </c>
      <c r="B4">
        <v>116</v>
      </c>
      <c r="C4" t="s">
        <v>186</v>
      </c>
      <c r="D4" s="53">
        <v>2004</v>
      </c>
      <c r="E4" s="80">
        <v>31.84</v>
      </c>
      <c r="F4" s="80">
        <v>0.62999999999999901</v>
      </c>
    </row>
    <row r="5" spans="1:6" x14ac:dyDescent="0.2">
      <c r="A5">
        <v>69</v>
      </c>
      <c r="B5">
        <v>80</v>
      </c>
      <c r="C5" t="s">
        <v>106</v>
      </c>
      <c r="D5" s="53">
        <v>2002</v>
      </c>
      <c r="E5" s="80">
        <v>31.96</v>
      </c>
      <c r="F5" s="80">
        <v>0.75</v>
      </c>
    </row>
    <row r="6" spans="1:6" x14ac:dyDescent="0.2">
      <c r="A6">
        <v>75</v>
      </c>
      <c r="B6">
        <v>3</v>
      </c>
      <c r="C6" t="s">
        <v>15</v>
      </c>
      <c r="D6" s="53">
        <v>2003</v>
      </c>
      <c r="E6" s="80">
        <v>32.32</v>
      </c>
      <c r="F6" s="80">
        <v>1.1099999999999994</v>
      </c>
    </row>
    <row r="7" spans="1:6" x14ac:dyDescent="0.2">
      <c r="A7">
        <v>63</v>
      </c>
      <c r="B7">
        <v>27</v>
      </c>
      <c r="C7" t="s">
        <v>53</v>
      </c>
      <c r="D7" s="53">
        <v>2002</v>
      </c>
      <c r="E7" s="80">
        <v>32.700000000000003</v>
      </c>
      <c r="F7" s="80">
        <v>1.490000000000002</v>
      </c>
    </row>
    <row r="8" spans="1:6" x14ac:dyDescent="0.2">
      <c r="A8">
        <v>62</v>
      </c>
      <c r="B8">
        <v>33</v>
      </c>
      <c r="C8" t="s">
        <v>57</v>
      </c>
      <c r="D8" s="53">
        <v>2001</v>
      </c>
      <c r="E8" s="80">
        <v>32.76</v>
      </c>
      <c r="F8" s="80">
        <v>1.5499999999999972</v>
      </c>
    </row>
    <row r="9" spans="1:6" x14ac:dyDescent="0.2">
      <c r="A9">
        <v>56</v>
      </c>
      <c r="B9">
        <v>3</v>
      </c>
      <c r="C9" t="s">
        <v>15</v>
      </c>
      <c r="D9" s="53">
        <v>2003</v>
      </c>
      <c r="E9" s="80">
        <v>32.880000000000003</v>
      </c>
      <c r="F9" s="80">
        <v>1.6700000000000017</v>
      </c>
    </row>
    <row r="10" spans="1:6" x14ac:dyDescent="0.2">
      <c r="A10">
        <v>68</v>
      </c>
      <c r="B10">
        <v>112</v>
      </c>
      <c r="C10" t="s">
        <v>181</v>
      </c>
      <c r="D10" s="53">
        <v>2000</v>
      </c>
      <c r="E10" s="80">
        <v>33.08</v>
      </c>
      <c r="F10" s="80">
        <v>1.8699999999999974</v>
      </c>
    </row>
    <row r="11" spans="1:6" x14ac:dyDescent="0.2">
      <c r="A11">
        <v>38</v>
      </c>
      <c r="B11">
        <v>27</v>
      </c>
      <c r="C11" t="s">
        <v>53</v>
      </c>
      <c r="D11" s="53">
        <v>2002</v>
      </c>
      <c r="E11" s="80">
        <v>33.22</v>
      </c>
      <c r="F11" s="80">
        <v>2.009999999999998</v>
      </c>
    </row>
    <row r="12" spans="1:6" x14ac:dyDescent="0.2">
      <c r="A12">
        <v>9</v>
      </c>
      <c r="B12">
        <v>116</v>
      </c>
      <c r="C12" t="s">
        <v>186</v>
      </c>
      <c r="D12" s="53">
        <v>2004</v>
      </c>
      <c r="E12" s="80">
        <v>33.340000000000003</v>
      </c>
      <c r="F12" s="80">
        <v>2.1300000000000026</v>
      </c>
    </row>
    <row r="13" spans="1:6" x14ac:dyDescent="0.2">
      <c r="A13">
        <v>42</v>
      </c>
      <c r="B13">
        <v>3</v>
      </c>
      <c r="C13" t="s">
        <v>15</v>
      </c>
      <c r="D13" s="53">
        <v>2003</v>
      </c>
      <c r="E13" s="80">
        <v>33.64</v>
      </c>
      <c r="F13" s="80">
        <v>2.4299999999999997</v>
      </c>
    </row>
    <row r="14" spans="1:6" x14ac:dyDescent="0.2">
      <c r="A14">
        <v>24</v>
      </c>
      <c r="B14">
        <v>80</v>
      </c>
      <c r="C14" t="s">
        <v>106</v>
      </c>
      <c r="D14" s="53">
        <v>2002</v>
      </c>
      <c r="E14" s="80">
        <v>33.64</v>
      </c>
      <c r="F14" s="80">
        <v>2.4299999999999997</v>
      </c>
    </row>
    <row r="15" spans="1:6" x14ac:dyDescent="0.2">
      <c r="A15">
        <v>8</v>
      </c>
      <c r="B15">
        <v>112</v>
      </c>
      <c r="C15" t="s">
        <v>181</v>
      </c>
      <c r="D15" s="53">
        <v>2000</v>
      </c>
      <c r="E15" s="80">
        <v>33.67</v>
      </c>
      <c r="F15" s="80">
        <v>2.4600000000000009</v>
      </c>
    </row>
    <row r="16" spans="1:6" x14ac:dyDescent="0.2">
      <c r="A16">
        <v>12</v>
      </c>
      <c r="B16">
        <v>3</v>
      </c>
      <c r="C16" t="s">
        <v>15</v>
      </c>
      <c r="D16" s="53">
        <v>2003</v>
      </c>
      <c r="E16" s="80">
        <v>33.82</v>
      </c>
      <c r="F16" s="80">
        <v>2.6099999999999994</v>
      </c>
    </row>
    <row r="17" spans="1:6" x14ac:dyDescent="0.2">
      <c r="A17">
        <v>1</v>
      </c>
      <c r="B17">
        <v>80</v>
      </c>
      <c r="C17" t="s">
        <v>106</v>
      </c>
      <c r="D17" s="53">
        <v>2002</v>
      </c>
      <c r="E17" s="80">
        <v>33.92</v>
      </c>
      <c r="F17" s="80">
        <v>2.7100000000000009</v>
      </c>
    </row>
    <row r="18" spans="1:6" x14ac:dyDescent="0.2">
      <c r="A18">
        <v>61</v>
      </c>
      <c r="B18">
        <v>37</v>
      </c>
      <c r="C18" t="s">
        <v>60</v>
      </c>
      <c r="D18" s="53">
        <v>2003</v>
      </c>
      <c r="E18" s="80">
        <v>34.01</v>
      </c>
      <c r="F18" s="80">
        <v>2.7999999999999972</v>
      </c>
    </row>
    <row r="19" spans="1:6" x14ac:dyDescent="0.2">
      <c r="A19">
        <v>11</v>
      </c>
      <c r="B19">
        <v>27</v>
      </c>
      <c r="C19" t="s">
        <v>53</v>
      </c>
      <c r="D19" s="53">
        <v>2002</v>
      </c>
      <c r="E19" s="80">
        <v>34.29</v>
      </c>
      <c r="F19" s="80">
        <v>3.0799999999999983</v>
      </c>
    </row>
    <row r="20" spans="1:6" x14ac:dyDescent="0.2">
      <c r="A20">
        <v>36</v>
      </c>
      <c r="B20">
        <v>12</v>
      </c>
      <c r="C20" t="s">
        <v>37</v>
      </c>
      <c r="D20" s="53">
        <v>2006</v>
      </c>
      <c r="E20" s="80">
        <v>34.57</v>
      </c>
      <c r="F20" s="80">
        <v>3.3599999999999994</v>
      </c>
    </row>
    <row r="21" spans="1:6" x14ac:dyDescent="0.2">
      <c r="A21">
        <v>48</v>
      </c>
      <c r="B21">
        <v>12</v>
      </c>
      <c r="C21" t="s">
        <v>37</v>
      </c>
      <c r="D21" s="53">
        <v>2006</v>
      </c>
      <c r="E21" s="80">
        <v>34.729999999999997</v>
      </c>
      <c r="F21" s="80">
        <v>3.519999999999996</v>
      </c>
    </row>
    <row r="22" spans="1:6" x14ac:dyDescent="0.2">
      <c r="A22">
        <v>66</v>
      </c>
      <c r="B22">
        <v>74</v>
      </c>
      <c r="C22" t="s">
        <v>97</v>
      </c>
      <c r="D22" s="53">
        <v>2006</v>
      </c>
      <c r="E22" s="80">
        <v>34.83</v>
      </c>
      <c r="F22" s="80">
        <v>3.6199999999999974</v>
      </c>
    </row>
    <row r="23" spans="1:6" x14ac:dyDescent="0.2">
      <c r="A23">
        <v>53</v>
      </c>
      <c r="B23">
        <v>86</v>
      </c>
      <c r="C23" t="s">
        <v>126</v>
      </c>
      <c r="D23" s="53">
        <v>2004</v>
      </c>
      <c r="E23" s="80">
        <v>35.06</v>
      </c>
      <c r="F23" s="80">
        <v>3.8500000000000014</v>
      </c>
    </row>
    <row r="24" spans="1:6" x14ac:dyDescent="0.2">
      <c r="A24">
        <v>64</v>
      </c>
      <c r="B24">
        <v>11</v>
      </c>
      <c r="C24" t="s">
        <v>34</v>
      </c>
      <c r="D24" s="53">
        <v>2006</v>
      </c>
      <c r="E24" s="80">
        <v>35.07</v>
      </c>
      <c r="F24" s="80">
        <v>3.8599999999999994</v>
      </c>
    </row>
    <row r="25" spans="1:6" x14ac:dyDescent="0.2">
      <c r="A25">
        <v>52</v>
      </c>
      <c r="B25">
        <v>42</v>
      </c>
      <c r="C25" t="s">
        <v>64</v>
      </c>
      <c r="D25" s="53">
        <v>2004</v>
      </c>
      <c r="E25" s="80">
        <v>35.08</v>
      </c>
      <c r="F25" s="80">
        <v>3.8699999999999974</v>
      </c>
    </row>
    <row r="26" spans="1:6" x14ac:dyDescent="0.2">
      <c r="A26">
        <v>72</v>
      </c>
      <c r="B26">
        <v>86</v>
      </c>
      <c r="C26" t="s">
        <v>126</v>
      </c>
      <c r="D26" s="53">
        <v>2004</v>
      </c>
      <c r="E26" s="80">
        <v>35.15</v>
      </c>
      <c r="F26" s="80">
        <v>3.9399999999999977</v>
      </c>
    </row>
    <row r="27" spans="1:6" x14ac:dyDescent="0.2">
      <c r="A27">
        <v>46</v>
      </c>
      <c r="B27">
        <v>74</v>
      </c>
      <c r="C27" t="s">
        <v>97</v>
      </c>
      <c r="D27" s="53">
        <v>2006</v>
      </c>
      <c r="E27" s="80">
        <v>35.159999999999997</v>
      </c>
      <c r="F27" s="80">
        <v>3.9499999999999957</v>
      </c>
    </row>
    <row r="28" spans="1:6" x14ac:dyDescent="0.2">
      <c r="A28">
        <v>17</v>
      </c>
      <c r="B28">
        <v>37</v>
      </c>
      <c r="C28" t="s">
        <v>60</v>
      </c>
      <c r="D28" s="53">
        <v>2003</v>
      </c>
      <c r="E28" s="80">
        <v>35.24</v>
      </c>
      <c r="F28" s="80">
        <v>4.0300000000000011</v>
      </c>
    </row>
    <row r="29" spans="1:6" x14ac:dyDescent="0.2">
      <c r="A29">
        <v>21</v>
      </c>
      <c r="B29">
        <v>33</v>
      </c>
      <c r="C29" t="s">
        <v>57</v>
      </c>
      <c r="D29" s="53">
        <v>2001</v>
      </c>
      <c r="E29" s="80">
        <v>35.270000000000003</v>
      </c>
      <c r="F29" s="80">
        <v>4.0600000000000023</v>
      </c>
    </row>
    <row r="30" spans="1:6" x14ac:dyDescent="0.2">
      <c r="A30">
        <v>59</v>
      </c>
      <c r="B30">
        <v>19</v>
      </c>
      <c r="C30" t="s">
        <v>47</v>
      </c>
      <c r="D30" s="53">
        <v>2004</v>
      </c>
      <c r="E30" s="80">
        <v>35.520000000000003</v>
      </c>
      <c r="F30" s="80">
        <v>4.3100000000000023</v>
      </c>
    </row>
    <row r="31" spans="1:6" x14ac:dyDescent="0.2">
      <c r="A31">
        <v>41</v>
      </c>
      <c r="B31">
        <v>36</v>
      </c>
      <c r="C31" t="s">
        <v>59</v>
      </c>
      <c r="D31" s="53">
        <v>2006</v>
      </c>
      <c r="E31" s="80">
        <v>35.54</v>
      </c>
      <c r="F31" s="80">
        <v>4.3299999999999983</v>
      </c>
    </row>
    <row r="32" spans="1:6" x14ac:dyDescent="0.2">
      <c r="A32">
        <v>47</v>
      </c>
      <c r="B32">
        <v>11</v>
      </c>
      <c r="C32" t="s">
        <v>34</v>
      </c>
      <c r="D32" s="53">
        <v>2006</v>
      </c>
      <c r="E32" s="80">
        <v>35.58</v>
      </c>
      <c r="F32" s="80">
        <v>4.3699999999999974</v>
      </c>
    </row>
    <row r="33" spans="1:6" x14ac:dyDescent="0.2">
      <c r="A33">
        <v>34</v>
      </c>
      <c r="B33">
        <v>74</v>
      </c>
      <c r="C33" t="s">
        <v>97</v>
      </c>
      <c r="D33" s="53">
        <v>2006</v>
      </c>
      <c r="E33" s="80">
        <v>35.619999999999997</v>
      </c>
      <c r="F33" s="80">
        <v>4.4099999999999966</v>
      </c>
    </row>
    <row r="34" spans="1:6" x14ac:dyDescent="0.2">
      <c r="A34">
        <v>70</v>
      </c>
      <c r="B34">
        <v>82</v>
      </c>
      <c r="C34" t="s">
        <v>112</v>
      </c>
      <c r="D34" s="53">
        <v>2004</v>
      </c>
      <c r="E34" s="80">
        <v>35.630000000000003</v>
      </c>
      <c r="F34" s="80">
        <v>4.4200000000000017</v>
      </c>
    </row>
    <row r="35" spans="1:6" x14ac:dyDescent="0.2">
      <c r="A35">
        <v>54</v>
      </c>
      <c r="B35">
        <v>2</v>
      </c>
      <c r="C35" t="s">
        <v>12</v>
      </c>
      <c r="D35" s="53">
        <v>2005</v>
      </c>
      <c r="E35" s="80">
        <v>35.74</v>
      </c>
      <c r="F35" s="80">
        <v>4.5300000000000011</v>
      </c>
    </row>
    <row r="36" spans="1:6" x14ac:dyDescent="0.2">
      <c r="A36">
        <v>28</v>
      </c>
      <c r="B36">
        <v>36</v>
      </c>
      <c r="C36" t="s">
        <v>59</v>
      </c>
      <c r="D36" s="53">
        <v>2006</v>
      </c>
      <c r="E36" s="80">
        <v>35.770000000000003</v>
      </c>
      <c r="F36" s="80">
        <v>4.5600000000000023</v>
      </c>
    </row>
    <row r="37" spans="1:6" x14ac:dyDescent="0.2">
      <c r="A37">
        <v>55</v>
      </c>
      <c r="B37">
        <v>66</v>
      </c>
      <c r="C37" t="s">
        <v>83</v>
      </c>
      <c r="D37" s="53">
        <v>2005</v>
      </c>
      <c r="E37" s="80">
        <v>35.880000000000003</v>
      </c>
      <c r="F37" s="80">
        <v>4.6700000000000017</v>
      </c>
    </row>
    <row r="38" spans="1:6" x14ac:dyDescent="0.2">
      <c r="A38">
        <v>19</v>
      </c>
      <c r="B38">
        <v>74</v>
      </c>
      <c r="C38" t="s">
        <v>97</v>
      </c>
      <c r="D38" s="53">
        <v>2006</v>
      </c>
      <c r="E38" s="80">
        <v>35.97</v>
      </c>
      <c r="F38" s="80">
        <v>4.759999999999998</v>
      </c>
    </row>
    <row r="39" spans="1:6" x14ac:dyDescent="0.2">
      <c r="A39">
        <v>60</v>
      </c>
      <c r="B39">
        <v>22</v>
      </c>
      <c r="C39" t="s">
        <v>49</v>
      </c>
      <c r="D39" s="53">
        <v>2004</v>
      </c>
      <c r="E39" s="80">
        <v>35.99</v>
      </c>
      <c r="F39" s="80">
        <v>4.7800000000000011</v>
      </c>
    </row>
    <row r="40" spans="1:6" x14ac:dyDescent="0.2">
      <c r="A40">
        <v>74</v>
      </c>
      <c r="B40">
        <v>2</v>
      </c>
      <c r="C40" t="s">
        <v>12</v>
      </c>
      <c r="D40" s="53">
        <v>2005</v>
      </c>
      <c r="E40" s="80">
        <v>36.049999999999997</v>
      </c>
      <c r="F40" s="80">
        <v>4.8399999999999963</v>
      </c>
    </row>
    <row r="41" spans="1:6" x14ac:dyDescent="0.2">
      <c r="A41">
        <v>45</v>
      </c>
      <c r="B41">
        <v>16</v>
      </c>
      <c r="C41" t="s">
        <v>44</v>
      </c>
      <c r="D41" s="53">
        <v>2005</v>
      </c>
      <c r="E41" s="80">
        <v>36.06</v>
      </c>
      <c r="F41" s="80">
        <v>4.8500000000000014</v>
      </c>
    </row>
    <row r="42" spans="1:6" x14ac:dyDescent="0.2">
      <c r="A42">
        <v>80</v>
      </c>
      <c r="B42">
        <v>22</v>
      </c>
      <c r="C42" t="s">
        <v>49</v>
      </c>
      <c r="D42" s="53">
        <v>2004</v>
      </c>
      <c r="E42" s="80">
        <v>36.159999999999997</v>
      </c>
      <c r="F42" s="80">
        <v>4.9499999999999957</v>
      </c>
    </row>
    <row r="43" spans="1:6" x14ac:dyDescent="0.2">
      <c r="A43">
        <v>51</v>
      </c>
      <c r="B43">
        <v>82</v>
      </c>
      <c r="C43" t="s">
        <v>112</v>
      </c>
      <c r="D43" s="53">
        <v>2004</v>
      </c>
      <c r="E43" s="80">
        <v>36.229999999999997</v>
      </c>
      <c r="F43" s="80">
        <v>5.019999999999996</v>
      </c>
    </row>
    <row r="44" spans="1:6" x14ac:dyDescent="0.2">
      <c r="A44">
        <v>79</v>
      </c>
      <c r="B44">
        <v>19</v>
      </c>
      <c r="C44" t="s">
        <v>47</v>
      </c>
      <c r="D44" s="53">
        <v>2004</v>
      </c>
      <c r="E44" s="80">
        <v>36.409999999999997</v>
      </c>
      <c r="F44" s="80">
        <v>5.1999999999999957</v>
      </c>
    </row>
    <row r="45" spans="1:6" x14ac:dyDescent="0.2">
      <c r="A45">
        <v>71</v>
      </c>
      <c r="B45">
        <v>66</v>
      </c>
      <c r="C45" t="s">
        <v>83</v>
      </c>
      <c r="D45" s="53">
        <v>2005</v>
      </c>
      <c r="E45" s="80">
        <v>36.49</v>
      </c>
      <c r="F45" s="80">
        <v>5.2800000000000011</v>
      </c>
    </row>
    <row r="46" spans="1:6" x14ac:dyDescent="0.2">
      <c r="A46">
        <v>73</v>
      </c>
      <c r="B46">
        <v>1</v>
      </c>
      <c r="C46" t="s">
        <v>9</v>
      </c>
      <c r="D46" s="53">
        <v>2005</v>
      </c>
      <c r="E46" s="80">
        <v>36.67</v>
      </c>
      <c r="F46" s="80">
        <v>5.4600000000000009</v>
      </c>
    </row>
    <row r="47" spans="1:6" x14ac:dyDescent="0.2">
      <c r="A47">
        <v>50</v>
      </c>
      <c r="B47">
        <v>65</v>
      </c>
      <c r="C47" t="s">
        <v>167</v>
      </c>
      <c r="D47" s="53">
        <v>2004</v>
      </c>
      <c r="E47" s="80">
        <v>36.67</v>
      </c>
      <c r="F47" s="80">
        <v>5.4600000000000009</v>
      </c>
    </row>
    <row r="48" spans="1:6" x14ac:dyDescent="0.2">
      <c r="A48">
        <v>3</v>
      </c>
      <c r="B48">
        <v>86</v>
      </c>
      <c r="C48" t="s">
        <v>126</v>
      </c>
      <c r="D48" s="53">
        <v>2004</v>
      </c>
      <c r="E48" s="80">
        <v>36.68</v>
      </c>
      <c r="F48" s="80">
        <v>5.4699999999999989</v>
      </c>
    </row>
    <row r="49" spans="1:6" x14ac:dyDescent="0.2">
      <c r="A49">
        <v>65</v>
      </c>
      <c r="B49">
        <v>16</v>
      </c>
      <c r="C49" t="s">
        <v>44</v>
      </c>
      <c r="D49" s="53">
        <v>2005</v>
      </c>
      <c r="E49" s="80">
        <v>36.78</v>
      </c>
      <c r="F49" s="80">
        <v>5.57</v>
      </c>
    </row>
    <row r="50" spans="1:6" x14ac:dyDescent="0.2">
      <c r="A50">
        <v>18</v>
      </c>
      <c r="B50">
        <v>11</v>
      </c>
      <c r="C50" t="s">
        <v>34</v>
      </c>
      <c r="D50" s="53">
        <v>2006</v>
      </c>
      <c r="E50" s="80">
        <v>36.799999999999997</v>
      </c>
      <c r="F50" s="80">
        <v>5.5899999999999963</v>
      </c>
    </row>
    <row r="51" spans="1:6" x14ac:dyDescent="0.2">
      <c r="A51">
        <v>76</v>
      </c>
      <c r="B51">
        <v>15</v>
      </c>
      <c r="C51" t="s">
        <v>42</v>
      </c>
      <c r="D51" s="53">
        <v>2004</v>
      </c>
      <c r="E51" s="80">
        <v>36.86</v>
      </c>
      <c r="F51" s="80">
        <v>5.6499999999999986</v>
      </c>
    </row>
    <row r="52" spans="1:6" x14ac:dyDescent="0.2">
      <c r="A52">
        <v>77</v>
      </c>
      <c r="B52">
        <v>17</v>
      </c>
      <c r="C52" t="s">
        <v>46</v>
      </c>
      <c r="D52" s="53">
        <v>2004</v>
      </c>
      <c r="E52" s="80">
        <v>37.08</v>
      </c>
      <c r="F52" s="80">
        <v>5.8699999999999974</v>
      </c>
    </row>
    <row r="53" spans="1:6" x14ac:dyDescent="0.2">
      <c r="A53">
        <v>58</v>
      </c>
      <c r="B53">
        <v>15</v>
      </c>
      <c r="C53" t="s">
        <v>42</v>
      </c>
      <c r="D53" s="53">
        <v>2004</v>
      </c>
      <c r="E53" s="80">
        <v>37.14</v>
      </c>
      <c r="F53" s="80">
        <v>5.93</v>
      </c>
    </row>
    <row r="54" spans="1:6" x14ac:dyDescent="0.2">
      <c r="A54">
        <v>4</v>
      </c>
      <c r="B54">
        <v>2</v>
      </c>
      <c r="C54" t="s">
        <v>12</v>
      </c>
      <c r="D54" s="53">
        <v>2005</v>
      </c>
      <c r="E54" s="80">
        <v>37.299999999999997</v>
      </c>
      <c r="F54" s="80">
        <v>6.0899999999999963</v>
      </c>
    </row>
    <row r="55" spans="1:6" x14ac:dyDescent="0.2">
      <c r="A55">
        <v>2</v>
      </c>
      <c r="B55">
        <v>84</v>
      </c>
      <c r="C55" t="s">
        <v>119</v>
      </c>
      <c r="D55" s="53">
        <v>2006</v>
      </c>
      <c r="E55" s="80">
        <v>37.450000000000003</v>
      </c>
      <c r="F55" s="80">
        <v>6.240000000000002</v>
      </c>
    </row>
    <row r="56" spans="1:6" x14ac:dyDescent="0.2">
      <c r="A56">
        <v>10</v>
      </c>
      <c r="B56">
        <v>82</v>
      </c>
      <c r="C56" t="s">
        <v>112</v>
      </c>
      <c r="D56" s="53">
        <v>2004</v>
      </c>
      <c r="E56" s="80">
        <v>37.47</v>
      </c>
      <c r="F56" s="80">
        <v>6.259999999999998</v>
      </c>
    </row>
    <row r="57" spans="1:6" x14ac:dyDescent="0.2">
      <c r="A57">
        <v>37</v>
      </c>
      <c r="B57">
        <v>82</v>
      </c>
      <c r="C57" t="s">
        <v>112</v>
      </c>
      <c r="D57" s="53">
        <v>2004</v>
      </c>
      <c r="E57" s="80">
        <v>37.549999999999997</v>
      </c>
      <c r="F57" s="80">
        <v>6.3399999999999963</v>
      </c>
    </row>
    <row r="58" spans="1:6" x14ac:dyDescent="0.2">
      <c r="A58">
        <v>32</v>
      </c>
      <c r="B58">
        <v>1</v>
      </c>
      <c r="C58" t="s">
        <v>9</v>
      </c>
      <c r="D58" s="53">
        <v>2005</v>
      </c>
      <c r="E58" s="80">
        <v>37.65</v>
      </c>
      <c r="F58" s="80">
        <v>6.4399999999999977</v>
      </c>
    </row>
    <row r="59" spans="1:6" x14ac:dyDescent="0.2">
      <c r="A59">
        <v>26</v>
      </c>
      <c r="B59">
        <v>4</v>
      </c>
      <c r="C59" t="s">
        <v>18</v>
      </c>
      <c r="D59" s="53">
        <v>2006</v>
      </c>
      <c r="E59" s="80">
        <v>37.85</v>
      </c>
      <c r="F59" s="80">
        <v>6.6400000000000006</v>
      </c>
    </row>
    <row r="60" spans="1:6" x14ac:dyDescent="0.2">
      <c r="A60">
        <v>20</v>
      </c>
      <c r="B60">
        <v>19</v>
      </c>
      <c r="C60" t="s">
        <v>47</v>
      </c>
      <c r="D60" s="53">
        <v>2004</v>
      </c>
      <c r="E60" s="80">
        <v>38.17</v>
      </c>
      <c r="F60" s="80">
        <v>6.9600000000000009</v>
      </c>
    </row>
    <row r="61" spans="1:6" x14ac:dyDescent="0.2">
      <c r="A61">
        <v>22</v>
      </c>
      <c r="B61">
        <v>65</v>
      </c>
      <c r="C61" t="s">
        <v>167</v>
      </c>
      <c r="D61" s="53">
        <v>2004</v>
      </c>
      <c r="E61" s="80">
        <v>38.19</v>
      </c>
      <c r="F61" s="80">
        <v>6.9799999999999969</v>
      </c>
    </row>
    <row r="62" spans="1:6" x14ac:dyDescent="0.2">
      <c r="A62">
        <v>29</v>
      </c>
      <c r="B62">
        <v>86</v>
      </c>
      <c r="C62" t="s">
        <v>126</v>
      </c>
      <c r="D62" s="53">
        <v>2004</v>
      </c>
      <c r="E62" s="80">
        <v>38.29</v>
      </c>
      <c r="F62" s="80">
        <v>7.0799999999999983</v>
      </c>
    </row>
    <row r="63" spans="1:6" x14ac:dyDescent="0.2">
      <c r="A63">
        <v>30</v>
      </c>
      <c r="B63">
        <v>2</v>
      </c>
      <c r="C63" t="s">
        <v>12</v>
      </c>
      <c r="D63" s="53">
        <v>2005</v>
      </c>
      <c r="E63" s="80">
        <v>38.380000000000003</v>
      </c>
      <c r="F63" s="80">
        <v>7.1700000000000017</v>
      </c>
    </row>
    <row r="64" spans="1:6" x14ac:dyDescent="0.2">
      <c r="A64">
        <v>25</v>
      </c>
      <c r="B64">
        <v>84</v>
      </c>
      <c r="C64" t="s">
        <v>119</v>
      </c>
      <c r="D64" s="53">
        <v>2006</v>
      </c>
      <c r="E64" s="80">
        <v>38.44</v>
      </c>
      <c r="F64" s="80">
        <v>7.2299999999999969</v>
      </c>
    </row>
    <row r="65" spans="1:6" x14ac:dyDescent="0.2">
      <c r="A65">
        <v>13</v>
      </c>
      <c r="B65">
        <v>17</v>
      </c>
      <c r="C65" t="s">
        <v>46</v>
      </c>
      <c r="D65" s="53">
        <v>2004</v>
      </c>
      <c r="E65" s="80">
        <v>38.619999999999997</v>
      </c>
      <c r="F65" s="80">
        <v>7.4099999999999966</v>
      </c>
    </row>
    <row r="66" spans="1:6" x14ac:dyDescent="0.2">
      <c r="A66">
        <v>5</v>
      </c>
      <c r="B66">
        <v>1</v>
      </c>
      <c r="C66" t="s">
        <v>9</v>
      </c>
      <c r="D66" s="53">
        <v>2005</v>
      </c>
      <c r="E66" s="80">
        <v>38.630000000000003</v>
      </c>
      <c r="F66" s="80">
        <v>7.4200000000000017</v>
      </c>
    </row>
    <row r="67" spans="1:6" x14ac:dyDescent="0.2">
      <c r="A67">
        <v>57</v>
      </c>
      <c r="B67">
        <v>17</v>
      </c>
      <c r="C67" t="s">
        <v>46</v>
      </c>
      <c r="D67" s="53">
        <v>2004</v>
      </c>
      <c r="E67" s="80">
        <v>39.119999999999997</v>
      </c>
      <c r="F67" s="80">
        <v>7.9099999999999966</v>
      </c>
    </row>
    <row r="68" spans="1:6" x14ac:dyDescent="0.2">
      <c r="A68">
        <v>40</v>
      </c>
      <c r="B68">
        <v>17</v>
      </c>
      <c r="C68" t="s">
        <v>46</v>
      </c>
      <c r="D68" s="53">
        <v>2004</v>
      </c>
      <c r="E68" s="80">
        <v>39.14</v>
      </c>
      <c r="F68" s="80">
        <v>7.93</v>
      </c>
    </row>
    <row r="69" spans="1:6" x14ac:dyDescent="0.2">
      <c r="A69">
        <v>49</v>
      </c>
      <c r="B69">
        <v>68</v>
      </c>
      <c r="C69" t="s">
        <v>87</v>
      </c>
      <c r="D69" s="53">
        <v>2005</v>
      </c>
      <c r="E69" s="80">
        <v>39.21</v>
      </c>
      <c r="F69" s="80">
        <v>8</v>
      </c>
    </row>
    <row r="70" spans="1:6" x14ac:dyDescent="0.2">
      <c r="A70">
        <v>43</v>
      </c>
      <c r="B70">
        <v>15</v>
      </c>
      <c r="C70" t="s">
        <v>42</v>
      </c>
      <c r="D70" s="53">
        <v>2004</v>
      </c>
      <c r="E70" s="80">
        <v>39.49</v>
      </c>
      <c r="F70" s="80">
        <v>8.2800000000000011</v>
      </c>
    </row>
    <row r="71" spans="1:6" x14ac:dyDescent="0.2">
      <c r="A71">
        <v>6</v>
      </c>
      <c r="B71">
        <v>38</v>
      </c>
      <c r="C71" t="s">
        <v>61</v>
      </c>
      <c r="D71" s="53">
        <v>2004</v>
      </c>
      <c r="E71" s="80">
        <v>39.68</v>
      </c>
      <c r="F71" s="80">
        <v>8.4699999999999989</v>
      </c>
    </row>
    <row r="72" spans="1:6" x14ac:dyDescent="0.2">
      <c r="A72">
        <v>14</v>
      </c>
      <c r="B72">
        <v>39</v>
      </c>
      <c r="C72" t="s">
        <v>63</v>
      </c>
      <c r="D72" s="53">
        <v>2006</v>
      </c>
      <c r="E72" s="80">
        <v>39.770000000000003</v>
      </c>
      <c r="F72" s="80">
        <v>8.5600000000000023</v>
      </c>
    </row>
    <row r="73" spans="1:6" x14ac:dyDescent="0.2">
      <c r="A73">
        <v>27</v>
      </c>
      <c r="B73">
        <v>66</v>
      </c>
      <c r="C73" t="s">
        <v>83</v>
      </c>
      <c r="D73" s="53">
        <v>2005</v>
      </c>
      <c r="E73" s="80">
        <v>40.119999999999997</v>
      </c>
      <c r="F73" s="80">
        <v>8.9099999999999966</v>
      </c>
    </row>
    <row r="74" spans="1:6" x14ac:dyDescent="0.2">
      <c r="A74">
        <v>44</v>
      </c>
      <c r="B74">
        <v>39</v>
      </c>
      <c r="C74" t="s">
        <v>63</v>
      </c>
      <c r="D74" s="53">
        <v>2006</v>
      </c>
      <c r="E74" s="80">
        <v>40.28</v>
      </c>
      <c r="F74" s="80">
        <v>9.07</v>
      </c>
    </row>
    <row r="75" spans="1:6" x14ac:dyDescent="0.2">
      <c r="A75">
        <v>35</v>
      </c>
      <c r="B75">
        <v>38</v>
      </c>
      <c r="C75" t="s">
        <v>61</v>
      </c>
      <c r="D75" s="53">
        <v>2004</v>
      </c>
      <c r="E75" s="80">
        <v>40.51</v>
      </c>
      <c r="F75" s="80">
        <v>9.2999999999999972</v>
      </c>
    </row>
    <row r="76" spans="1:6" x14ac:dyDescent="0.2">
      <c r="A76">
        <v>15</v>
      </c>
      <c r="B76">
        <v>25</v>
      </c>
      <c r="C76" t="s">
        <v>51</v>
      </c>
      <c r="D76" s="53">
        <v>2005</v>
      </c>
      <c r="E76" s="80">
        <v>40.94</v>
      </c>
      <c r="F76" s="80">
        <v>9.7299999999999969</v>
      </c>
    </row>
    <row r="77" spans="1:6" x14ac:dyDescent="0.2">
      <c r="A77">
        <v>23</v>
      </c>
      <c r="B77">
        <v>68</v>
      </c>
      <c r="C77" t="s">
        <v>87</v>
      </c>
      <c r="D77" s="53">
        <v>2005</v>
      </c>
      <c r="E77" s="80">
        <v>41.19</v>
      </c>
      <c r="F77" s="80">
        <v>9.9799999999999969</v>
      </c>
    </row>
    <row r="78" spans="1:6" x14ac:dyDescent="0.2">
      <c r="A78">
        <v>31</v>
      </c>
      <c r="B78">
        <v>56</v>
      </c>
      <c r="C78" t="s">
        <v>75</v>
      </c>
      <c r="D78" s="53">
        <v>2007</v>
      </c>
      <c r="E78" s="80">
        <v>42.18</v>
      </c>
      <c r="F78" s="80">
        <v>10.969999999999999</v>
      </c>
    </row>
    <row r="79" spans="1:6" x14ac:dyDescent="0.2">
      <c r="A79">
        <v>78</v>
      </c>
      <c r="B79">
        <v>103</v>
      </c>
      <c r="C79" t="s">
        <v>135</v>
      </c>
      <c r="D79" s="53">
        <v>2008</v>
      </c>
      <c r="E79" s="80">
        <v>42.9</v>
      </c>
      <c r="F79" s="80">
        <v>11.689999999999998</v>
      </c>
    </row>
    <row r="80" spans="1:6" x14ac:dyDescent="0.2">
      <c r="A80">
        <v>33</v>
      </c>
      <c r="B80">
        <v>128</v>
      </c>
      <c r="C80" t="s">
        <v>144</v>
      </c>
      <c r="D80" s="53">
        <v>2009</v>
      </c>
      <c r="E80" s="80">
        <v>43.83</v>
      </c>
      <c r="F80" s="80">
        <v>12.619999999999997</v>
      </c>
    </row>
    <row r="81" spans="1:6" x14ac:dyDescent="0.2">
      <c r="A81">
        <v>16</v>
      </c>
      <c r="B81">
        <v>103</v>
      </c>
      <c r="C81" t="s">
        <v>135</v>
      </c>
      <c r="D81" s="53">
        <v>2008</v>
      </c>
      <c r="E81" s="80">
        <v>45.71</v>
      </c>
      <c r="F81" s="80">
        <v>14.5</v>
      </c>
    </row>
    <row r="82" spans="1:6" x14ac:dyDescent="0.2">
      <c r="D82" s="53"/>
    </row>
    <row r="83" spans="1:6" x14ac:dyDescent="0.2">
      <c r="D83" s="53"/>
    </row>
    <row r="84" spans="1:6" x14ac:dyDescent="0.2">
      <c r="D84" s="53"/>
    </row>
    <row r="85" spans="1:6" x14ac:dyDescent="0.2">
      <c r="D85" s="53"/>
    </row>
    <row r="86" spans="1:6" x14ac:dyDescent="0.2">
      <c r="D86" s="53"/>
    </row>
    <row r="87" spans="1:6" x14ac:dyDescent="0.2">
      <c r="D87" s="53"/>
    </row>
    <row r="88" spans="1:6" x14ac:dyDescent="0.2">
      <c r="D88" s="53"/>
    </row>
    <row r="89" spans="1:6" x14ac:dyDescent="0.2">
      <c r="D89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5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6" customWidth="1"/>
    <col min="4" max="1025" width="10.83203125" customWidth="1"/>
  </cols>
  <sheetData>
    <row r="1" spans="1:6" x14ac:dyDescent="0.2">
      <c r="A1" s="53" t="s">
        <v>6</v>
      </c>
      <c r="B1" s="53" t="s">
        <v>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>
        <v>84</v>
      </c>
      <c r="B2">
        <v>80</v>
      </c>
      <c r="C2" t="s">
        <v>106</v>
      </c>
      <c r="D2" s="53">
        <v>2002</v>
      </c>
      <c r="E2" s="80">
        <v>32.1</v>
      </c>
    </row>
    <row r="3" spans="1:6" x14ac:dyDescent="0.2">
      <c r="A3">
        <v>67</v>
      </c>
      <c r="B3">
        <v>116</v>
      </c>
      <c r="C3" t="s">
        <v>186</v>
      </c>
      <c r="D3" s="53">
        <v>2004</v>
      </c>
      <c r="E3" s="80">
        <v>32.1</v>
      </c>
      <c r="F3" s="80">
        <v>0</v>
      </c>
    </row>
    <row r="4" spans="1:6" x14ac:dyDescent="0.2">
      <c r="A4">
        <v>35</v>
      </c>
      <c r="B4">
        <v>116</v>
      </c>
      <c r="C4" t="s">
        <v>186</v>
      </c>
      <c r="D4" s="53">
        <v>2004</v>
      </c>
      <c r="E4" s="80">
        <v>32.19</v>
      </c>
      <c r="F4" s="80">
        <v>8.9999999999996305E-2</v>
      </c>
    </row>
    <row r="5" spans="1:6" x14ac:dyDescent="0.2">
      <c r="A5">
        <v>97</v>
      </c>
      <c r="B5">
        <v>116</v>
      </c>
      <c r="C5" t="s">
        <v>186</v>
      </c>
      <c r="D5" s="53">
        <v>2004</v>
      </c>
      <c r="E5" s="80">
        <v>32.229999999999997</v>
      </c>
      <c r="F5" s="80">
        <v>0.12999999999999545</v>
      </c>
    </row>
    <row r="6" spans="1:6" x14ac:dyDescent="0.2">
      <c r="A6">
        <v>61</v>
      </c>
      <c r="B6">
        <v>3</v>
      </c>
      <c r="C6" t="s">
        <v>15</v>
      </c>
      <c r="D6" s="53">
        <v>2003</v>
      </c>
      <c r="E6" s="80">
        <v>32.33</v>
      </c>
      <c r="F6" s="80">
        <v>0.22999999999999687</v>
      </c>
    </row>
    <row r="7" spans="1:6" x14ac:dyDescent="0.2">
      <c r="A7">
        <v>78</v>
      </c>
      <c r="B7">
        <v>3</v>
      </c>
      <c r="C7" t="s">
        <v>15</v>
      </c>
      <c r="D7" s="53">
        <v>2003</v>
      </c>
      <c r="E7" s="80">
        <v>32.520000000000003</v>
      </c>
      <c r="F7" s="80">
        <v>0.42000000000000171</v>
      </c>
    </row>
    <row r="8" spans="1:6" x14ac:dyDescent="0.2">
      <c r="A8">
        <v>38</v>
      </c>
      <c r="B8">
        <v>80</v>
      </c>
      <c r="C8" t="s">
        <v>106</v>
      </c>
      <c r="D8" s="53">
        <v>2002</v>
      </c>
      <c r="E8" s="80">
        <v>32.96</v>
      </c>
      <c r="F8" s="80">
        <v>0.85999999999999943</v>
      </c>
    </row>
    <row r="9" spans="1:6" x14ac:dyDescent="0.2">
      <c r="A9">
        <v>94</v>
      </c>
      <c r="B9">
        <v>3</v>
      </c>
      <c r="C9" t="s">
        <v>15</v>
      </c>
      <c r="D9" s="53">
        <v>2003</v>
      </c>
      <c r="E9" s="80">
        <v>32.99</v>
      </c>
      <c r="F9" s="80">
        <v>0.89000000000000057</v>
      </c>
    </row>
    <row r="10" spans="1:6" x14ac:dyDescent="0.2">
      <c r="A10">
        <v>12</v>
      </c>
      <c r="B10">
        <v>27</v>
      </c>
      <c r="C10" t="s">
        <v>53</v>
      </c>
      <c r="D10" s="53">
        <v>2002</v>
      </c>
      <c r="E10" s="80">
        <v>33.39</v>
      </c>
      <c r="F10" s="80">
        <v>1.2899999999999991</v>
      </c>
    </row>
    <row r="11" spans="1:6" x14ac:dyDescent="0.2">
      <c r="A11">
        <v>36</v>
      </c>
      <c r="B11">
        <v>27</v>
      </c>
      <c r="C11" t="s">
        <v>53</v>
      </c>
      <c r="D11" s="53">
        <v>2002</v>
      </c>
      <c r="E11" s="80">
        <v>33.43</v>
      </c>
      <c r="F11" s="80">
        <v>1.3299999999999983</v>
      </c>
    </row>
    <row r="12" spans="1:6" x14ac:dyDescent="0.2">
      <c r="A12">
        <v>42</v>
      </c>
      <c r="B12">
        <v>3</v>
      </c>
      <c r="C12" t="s">
        <v>15</v>
      </c>
      <c r="D12" s="53">
        <v>2003</v>
      </c>
      <c r="E12" s="80">
        <v>33.450000000000003</v>
      </c>
      <c r="F12" s="80">
        <v>1.3500000000000014</v>
      </c>
    </row>
    <row r="13" spans="1:6" x14ac:dyDescent="0.2">
      <c r="A13">
        <v>24</v>
      </c>
      <c r="B13">
        <v>33</v>
      </c>
      <c r="C13" t="s">
        <v>57</v>
      </c>
      <c r="D13" s="53">
        <v>2001</v>
      </c>
      <c r="E13" s="80">
        <v>33.619999999999997</v>
      </c>
      <c r="F13" s="80">
        <v>1.519999999999996</v>
      </c>
    </row>
    <row r="14" spans="1:6" x14ac:dyDescent="0.2">
      <c r="A14">
        <v>41</v>
      </c>
      <c r="B14">
        <v>33</v>
      </c>
      <c r="C14" t="s">
        <v>57</v>
      </c>
      <c r="D14" s="53">
        <v>2001</v>
      </c>
      <c r="E14" s="80">
        <v>33.65</v>
      </c>
      <c r="F14" s="80">
        <v>1.5499999999999972</v>
      </c>
    </row>
    <row r="15" spans="1:6" x14ac:dyDescent="0.2">
      <c r="A15">
        <v>69</v>
      </c>
      <c r="B15">
        <v>27</v>
      </c>
      <c r="C15" t="s">
        <v>53</v>
      </c>
      <c r="D15" s="53">
        <v>2002</v>
      </c>
      <c r="E15" s="80">
        <v>33.880000000000003</v>
      </c>
      <c r="F15" s="80">
        <v>1.7800000000000011</v>
      </c>
    </row>
    <row r="16" spans="1:6" x14ac:dyDescent="0.2">
      <c r="A16">
        <v>9</v>
      </c>
      <c r="B16">
        <v>37</v>
      </c>
      <c r="C16" t="s">
        <v>60</v>
      </c>
      <c r="D16" s="53">
        <v>2003</v>
      </c>
      <c r="E16" s="80">
        <v>33.9</v>
      </c>
      <c r="F16" s="80">
        <v>1.7999999999999972</v>
      </c>
    </row>
    <row r="17" spans="1:6" x14ac:dyDescent="0.2">
      <c r="A17">
        <v>95</v>
      </c>
      <c r="B17">
        <v>33</v>
      </c>
      <c r="C17" t="s">
        <v>57</v>
      </c>
      <c r="D17" s="53">
        <v>2001</v>
      </c>
      <c r="E17" s="80">
        <v>34.020000000000003</v>
      </c>
      <c r="F17" s="80">
        <v>1.9200000000000017</v>
      </c>
    </row>
    <row r="18" spans="1:6" x14ac:dyDescent="0.2">
      <c r="A18">
        <v>96</v>
      </c>
      <c r="B18">
        <v>112</v>
      </c>
      <c r="C18" t="s">
        <v>181</v>
      </c>
      <c r="D18" s="53">
        <v>2000</v>
      </c>
      <c r="E18" s="80">
        <v>34.049999999999997</v>
      </c>
      <c r="F18" s="80">
        <v>1.9499999999999957</v>
      </c>
    </row>
    <row r="19" spans="1:6" x14ac:dyDescent="0.2">
      <c r="A19">
        <v>34</v>
      </c>
      <c r="B19">
        <v>112</v>
      </c>
      <c r="C19" t="s">
        <v>181</v>
      </c>
      <c r="D19" s="53">
        <v>2000</v>
      </c>
      <c r="E19" s="80">
        <v>34.18</v>
      </c>
      <c r="F19" s="80">
        <v>2.0799999999999983</v>
      </c>
    </row>
    <row r="20" spans="1:6" x14ac:dyDescent="0.2">
      <c r="A20">
        <v>103</v>
      </c>
      <c r="B20">
        <v>27</v>
      </c>
      <c r="C20" t="s">
        <v>53</v>
      </c>
      <c r="D20" s="53">
        <v>2002</v>
      </c>
      <c r="E20" s="80">
        <v>34.36</v>
      </c>
      <c r="F20" s="80">
        <v>2.259999999999998</v>
      </c>
    </row>
    <row r="21" spans="1:6" x14ac:dyDescent="0.2">
      <c r="A21">
        <v>45</v>
      </c>
      <c r="B21">
        <v>112</v>
      </c>
      <c r="C21" t="s">
        <v>181</v>
      </c>
      <c r="D21" s="53">
        <v>2000</v>
      </c>
      <c r="E21" s="80">
        <v>34.4</v>
      </c>
      <c r="F21" s="80">
        <v>2.2999999999999972</v>
      </c>
    </row>
    <row r="22" spans="1:6" x14ac:dyDescent="0.2">
      <c r="A22">
        <v>65</v>
      </c>
      <c r="B22">
        <v>112</v>
      </c>
      <c r="C22" t="s">
        <v>181</v>
      </c>
      <c r="D22" s="53">
        <v>2000</v>
      </c>
      <c r="E22" s="80">
        <v>34.43</v>
      </c>
      <c r="F22" s="80">
        <v>2.3299999999999983</v>
      </c>
    </row>
    <row r="23" spans="1:6" x14ac:dyDescent="0.2">
      <c r="A23">
        <v>6</v>
      </c>
      <c r="B23">
        <v>19</v>
      </c>
      <c r="C23" t="s">
        <v>47</v>
      </c>
      <c r="D23" s="53">
        <v>2004</v>
      </c>
      <c r="E23" s="80">
        <v>34.520000000000003</v>
      </c>
      <c r="F23" s="80">
        <v>2.4200000000000017</v>
      </c>
    </row>
    <row r="24" spans="1:6" x14ac:dyDescent="0.2">
      <c r="A24">
        <v>46</v>
      </c>
      <c r="B24">
        <v>19</v>
      </c>
      <c r="C24" t="s">
        <v>47</v>
      </c>
      <c r="D24" s="53">
        <v>2004</v>
      </c>
      <c r="E24" s="80">
        <v>34.57</v>
      </c>
      <c r="F24" s="80">
        <v>2.4699999999999989</v>
      </c>
    </row>
    <row r="25" spans="1:6" x14ac:dyDescent="0.2">
      <c r="A25">
        <v>90</v>
      </c>
      <c r="B25">
        <v>12</v>
      </c>
      <c r="C25" t="s">
        <v>37</v>
      </c>
      <c r="D25" s="53">
        <v>2006</v>
      </c>
      <c r="E25" s="80">
        <v>34.590000000000003</v>
      </c>
      <c r="F25" s="80">
        <v>2.490000000000002</v>
      </c>
    </row>
    <row r="26" spans="1:6" x14ac:dyDescent="0.2">
      <c r="A26">
        <v>5</v>
      </c>
      <c r="B26">
        <v>3</v>
      </c>
      <c r="C26" t="s">
        <v>15</v>
      </c>
      <c r="D26" s="53">
        <v>2003</v>
      </c>
      <c r="E26" s="80">
        <v>34.619999999999997</v>
      </c>
      <c r="F26" s="80">
        <v>2.519999999999996</v>
      </c>
    </row>
    <row r="27" spans="1:6" x14ac:dyDescent="0.2">
      <c r="A27">
        <v>66</v>
      </c>
      <c r="B27">
        <v>36</v>
      </c>
      <c r="C27" t="s">
        <v>59</v>
      </c>
      <c r="D27" s="53">
        <v>2006</v>
      </c>
      <c r="E27" s="80">
        <v>34.630000000000003</v>
      </c>
      <c r="F27" s="80">
        <v>2.5300000000000011</v>
      </c>
    </row>
    <row r="28" spans="1:6" x14ac:dyDescent="0.2">
      <c r="A28">
        <v>79</v>
      </c>
      <c r="B28">
        <v>42</v>
      </c>
      <c r="C28" t="s">
        <v>64</v>
      </c>
      <c r="D28" s="53">
        <v>2004</v>
      </c>
      <c r="E28" s="80">
        <v>34.68</v>
      </c>
      <c r="F28" s="80">
        <v>2.5799999999999983</v>
      </c>
    </row>
    <row r="29" spans="1:6" x14ac:dyDescent="0.2">
      <c r="A29">
        <v>82</v>
      </c>
      <c r="B29">
        <v>27</v>
      </c>
      <c r="C29" t="s">
        <v>53</v>
      </c>
      <c r="D29" s="53">
        <v>2002</v>
      </c>
      <c r="E29" s="80">
        <v>34.75</v>
      </c>
      <c r="F29" s="80">
        <v>2.6499999999999986</v>
      </c>
    </row>
    <row r="30" spans="1:6" x14ac:dyDescent="0.2">
      <c r="A30">
        <v>48</v>
      </c>
      <c r="B30">
        <v>82</v>
      </c>
      <c r="C30" t="s">
        <v>112</v>
      </c>
      <c r="D30" s="53">
        <v>2004</v>
      </c>
      <c r="E30" s="80">
        <v>35.01</v>
      </c>
      <c r="F30" s="80">
        <v>2.9099999999999966</v>
      </c>
    </row>
    <row r="31" spans="1:6" x14ac:dyDescent="0.2">
      <c r="A31">
        <v>49</v>
      </c>
      <c r="B31">
        <v>74</v>
      </c>
      <c r="C31" t="s">
        <v>97</v>
      </c>
      <c r="D31" s="53">
        <v>2006</v>
      </c>
      <c r="E31" s="80">
        <v>35.020000000000003</v>
      </c>
      <c r="F31" s="80">
        <v>2.9200000000000017</v>
      </c>
    </row>
    <row r="32" spans="1:6" x14ac:dyDescent="0.2">
      <c r="A32">
        <v>73</v>
      </c>
      <c r="B32">
        <v>22</v>
      </c>
      <c r="C32" t="s">
        <v>49</v>
      </c>
      <c r="D32" s="53">
        <v>2004</v>
      </c>
      <c r="E32" s="80">
        <v>35.14</v>
      </c>
      <c r="F32" s="80">
        <v>3.0399999999999991</v>
      </c>
    </row>
    <row r="33" spans="1:6" x14ac:dyDescent="0.2">
      <c r="A33">
        <v>74</v>
      </c>
      <c r="B33">
        <v>37</v>
      </c>
      <c r="C33" t="s">
        <v>60</v>
      </c>
      <c r="D33" s="53">
        <v>2003</v>
      </c>
      <c r="E33" s="80">
        <v>35.17</v>
      </c>
      <c r="F33" s="80">
        <v>3.0700000000000003</v>
      </c>
    </row>
    <row r="34" spans="1:6" x14ac:dyDescent="0.2">
      <c r="A34">
        <v>32</v>
      </c>
      <c r="B34">
        <v>74</v>
      </c>
      <c r="C34" t="s">
        <v>97</v>
      </c>
      <c r="D34" s="53">
        <v>2006</v>
      </c>
      <c r="E34" s="80">
        <v>35.18</v>
      </c>
      <c r="F34" s="80">
        <v>3.0799999999999983</v>
      </c>
    </row>
    <row r="35" spans="1:6" x14ac:dyDescent="0.2">
      <c r="A35">
        <v>29</v>
      </c>
      <c r="B35">
        <v>12</v>
      </c>
      <c r="C35" t="s">
        <v>37</v>
      </c>
      <c r="D35" s="53">
        <v>2006</v>
      </c>
      <c r="E35" s="80">
        <v>35.19</v>
      </c>
      <c r="F35" s="80">
        <v>3.0899999999999963</v>
      </c>
    </row>
    <row r="36" spans="1:6" x14ac:dyDescent="0.2">
      <c r="A36">
        <v>58</v>
      </c>
      <c r="B36">
        <v>12</v>
      </c>
      <c r="C36" t="s">
        <v>37</v>
      </c>
      <c r="D36" s="53">
        <v>2006</v>
      </c>
      <c r="E36" s="80">
        <v>35.29</v>
      </c>
      <c r="F36" s="80">
        <v>3.1899999999999977</v>
      </c>
    </row>
    <row r="37" spans="1:6" x14ac:dyDescent="0.2">
      <c r="A37">
        <v>17</v>
      </c>
      <c r="B37">
        <v>36</v>
      </c>
      <c r="C37" t="s">
        <v>59</v>
      </c>
      <c r="D37" s="53">
        <v>2006</v>
      </c>
      <c r="E37" s="80">
        <v>35.31</v>
      </c>
      <c r="F37" s="80">
        <v>3.2100000000000009</v>
      </c>
    </row>
    <row r="38" spans="1:6" x14ac:dyDescent="0.2">
      <c r="A38">
        <v>85</v>
      </c>
      <c r="B38">
        <v>19</v>
      </c>
      <c r="C38" t="s">
        <v>47</v>
      </c>
      <c r="D38" s="53">
        <v>2004</v>
      </c>
      <c r="E38" s="80">
        <v>35.409999999999997</v>
      </c>
      <c r="F38" s="80">
        <v>3.3099999999999952</v>
      </c>
    </row>
    <row r="39" spans="1:6" x14ac:dyDescent="0.2">
      <c r="A39">
        <v>37</v>
      </c>
      <c r="B39">
        <v>86</v>
      </c>
      <c r="C39" t="s">
        <v>126</v>
      </c>
      <c r="D39" s="53">
        <v>2004</v>
      </c>
      <c r="E39" s="80">
        <v>35.42</v>
      </c>
      <c r="F39" s="80">
        <v>3.3200000000000003</v>
      </c>
    </row>
    <row r="40" spans="1:6" x14ac:dyDescent="0.2">
      <c r="A40">
        <v>44</v>
      </c>
      <c r="B40">
        <v>37</v>
      </c>
      <c r="C40" t="s">
        <v>60</v>
      </c>
      <c r="D40" s="53">
        <v>2003</v>
      </c>
      <c r="E40" s="80">
        <v>35.44</v>
      </c>
      <c r="F40" s="80">
        <v>3.3399999999999963</v>
      </c>
    </row>
    <row r="41" spans="1:6" x14ac:dyDescent="0.2">
      <c r="A41">
        <v>98</v>
      </c>
      <c r="B41">
        <v>74</v>
      </c>
      <c r="C41" t="s">
        <v>97</v>
      </c>
      <c r="D41" s="53">
        <v>2006</v>
      </c>
      <c r="E41" s="80">
        <v>35.78</v>
      </c>
      <c r="F41" s="80">
        <v>3.6799999999999997</v>
      </c>
    </row>
    <row r="42" spans="1:6" x14ac:dyDescent="0.2">
      <c r="A42">
        <v>72</v>
      </c>
      <c r="B42">
        <v>11</v>
      </c>
      <c r="C42" t="s">
        <v>34</v>
      </c>
      <c r="D42" s="53">
        <v>2006</v>
      </c>
      <c r="E42" s="80">
        <v>35.78</v>
      </c>
      <c r="F42" s="80">
        <v>3.6799999999999997</v>
      </c>
    </row>
    <row r="43" spans="1:6" x14ac:dyDescent="0.2">
      <c r="A43">
        <v>64</v>
      </c>
      <c r="B43">
        <v>42</v>
      </c>
      <c r="C43" t="s">
        <v>64</v>
      </c>
      <c r="D43" s="53">
        <v>2004</v>
      </c>
      <c r="E43" s="80">
        <v>35.78</v>
      </c>
      <c r="F43" s="80">
        <v>3.6799999999999997</v>
      </c>
    </row>
    <row r="44" spans="1:6" x14ac:dyDescent="0.2">
      <c r="A44">
        <v>31</v>
      </c>
      <c r="B44">
        <v>42</v>
      </c>
      <c r="C44" t="s">
        <v>64</v>
      </c>
      <c r="D44" s="53">
        <v>2004</v>
      </c>
      <c r="E44" s="80">
        <v>35.81</v>
      </c>
      <c r="F44" s="80">
        <v>3.7100000000000009</v>
      </c>
    </row>
    <row r="45" spans="1:6" x14ac:dyDescent="0.2">
      <c r="A45">
        <v>33</v>
      </c>
      <c r="B45">
        <v>22</v>
      </c>
      <c r="C45" t="s">
        <v>49</v>
      </c>
      <c r="D45" s="53">
        <v>2004</v>
      </c>
      <c r="E45" s="80">
        <v>35.85</v>
      </c>
      <c r="F45" s="80">
        <v>3.75</v>
      </c>
    </row>
    <row r="46" spans="1:6" x14ac:dyDescent="0.2">
      <c r="A46">
        <v>30</v>
      </c>
      <c r="B46">
        <v>82</v>
      </c>
      <c r="C46" t="s">
        <v>112</v>
      </c>
      <c r="D46" s="53">
        <v>2004</v>
      </c>
      <c r="E46" s="80">
        <v>35.86</v>
      </c>
      <c r="F46" s="80">
        <v>3.759999999999998</v>
      </c>
    </row>
    <row r="47" spans="1:6" x14ac:dyDescent="0.2">
      <c r="A47">
        <v>80</v>
      </c>
      <c r="B47">
        <v>74</v>
      </c>
      <c r="C47" t="s">
        <v>97</v>
      </c>
      <c r="D47" s="53">
        <v>2006</v>
      </c>
      <c r="E47" s="80">
        <v>35.97</v>
      </c>
      <c r="F47" s="80">
        <v>3.8699999999999974</v>
      </c>
    </row>
    <row r="48" spans="1:6" x14ac:dyDescent="0.2">
      <c r="A48">
        <v>1</v>
      </c>
      <c r="B48">
        <v>11</v>
      </c>
      <c r="C48" t="s">
        <v>34</v>
      </c>
      <c r="D48" s="53">
        <v>2006</v>
      </c>
      <c r="E48" s="80">
        <v>36</v>
      </c>
      <c r="F48" s="80">
        <v>3.8999999999999986</v>
      </c>
    </row>
    <row r="49" spans="1:6" x14ac:dyDescent="0.2">
      <c r="A49">
        <v>47</v>
      </c>
      <c r="B49">
        <v>15</v>
      </c>
      <c r="C49" t="s">
        <v>42</v>
      </c>
      <c r="D49" s="53">
        <v>2004</v>
      </c>
      <c r="E49" s="80">
        <v>36.07</v>
      </c>
      <c r="F49" s="80">
        <v>3.9699999999999989</v>
      </c>
    </row>
    <row r="50" spans="1:6" x14ac:dyDescent="0.2">
      <c r="A50">
        <v>62</v>
      </c>
      <c r="B50">
        <v>74</v>
      </c>
      <c r="C50" t="s">
        <v>97</v>
      </c>
      <c r="D50" s="53">
        <v>2006</v>
      </c>
      <c r="E50" s="80">
        <v>36.08</v>
      </c>
      <c r="F50" s="80">
        <v>3.9799999999999969</v>
      </c>
    </row>
    <row r="51" spans="1:6" x14ac:dyDescent="0.2">
      <c r="A51">
        <v>19</v>
      </c>
      <c r="B51">
        <v>84</v>
      </c>
      <c r="C51" t="s">
        <v>119</v>
      </c>
      <c r="D51" s="53">
        <v>2006</v>
      </c>
      <c r="E51" s="80">
        <v>36.15</v>
      </c>
      <c r="F51" s="80">
        <v>4.0499999999999972</v>
      </c>
    </row>
    <row r="52" spans="1:6" x14ac:dyDescent="0.2">
      <c r="A52">
        <v>21</v>
      </c>
      <c r="B52">
        <v>16</v>
      </c>
      <c r="C52" t="s">
        <v>44</v>
      </c>
      <c r="D52" s="53">
        <v>2005</v>
      </c>
      <c r="E52" s="80">
        <v>36.19</v>
      </c>
      <c r="F52" s="80">
        <v>4.0899999999999963</v>
      </c>
    </row>
    <row r="53" spans="1:6" x14ac:dyDescent="0.2">
      <c r="A53">
        <v>63</v>
      </c>
      <c r="B53">
        <v>82</v>
      </c>
      <c r="C53" t="s">
        <v>112</v>
      </c>
      <c r="D53" s="53">
        <v>2004</v>
      </c>
      <c r="E53" s="80">
        <v>36.25</v>
      </c>
      <c r="F53" s="80">
        <v>4.1499999999999986</v>
      </c>
    </row>
    <row r="54" spans="1:6" x14ac:dyDescent="0.2">
      <c r="A54">
        <v>39</v>
      </c>
      <c r="B54">
        <v>11</v>
      </c>
      <c r="C54" t="s">
        <v>34</v>
      </c>
      <c r="D54" s="53">
        <v>2006</v>
      </c>
      <c r="E54" s="80">
        <v>36.340000000000003</v>
      </c>
      <c r="F54" s="80">
        <v>4.240000000000002</v>
      </c>
    </row>
    <row r="55" spans="1:6" x14ac:dyDescent="0.2">
      <c r="A55">
        <v>88</v>
      </c>
      <c r="B55">
        <v>22</v>
      </c>
      <c r="C55" t="s">
        <v>49</v>
      </c>
      <c r="D55" s="53">
        <v>2004</v>
      </c>
      <c r="E55" s="80">
        <v>36.369999999999997</v>
      </c>
      <c r="F55" s="80">
        <v>4.269999999999996</v>
      </c>
    </row>
    <row r="56" spans="1:6" x14ac:dyDescent="0.2">
      <c r="A56">
        <v>99</v>
      </c>
      <c r="B56">
        <v>82</v>
      </c>
      <c r="C56" t="s">
        <v>112</v>
      </c>
      <c r="D56" s="53">
        <v>2004</v>
      </c>
      <c r="E56" s="80">
        <v>36.44</v>
      </c>
      <c r="F56" s="80">
        <v>4.3399999999999963</v>
      </c>
    </row>
    <row r="57" spans="1:6" x14ac:dyDescent="0.2">
      <c r="A57">
        <v>22</v>
      </c>
      <c r="B57">
        <v>2</v>
      </c>
      <c r="C57" t="s">
        <v>12</v>
      </c>
      <c r="D57" s="53">
        <v>2005</v>
      </c>
      <c r="E57" s="80">
        <v>36.53</v>
      </c>
      <c r="F57" s="80">
        <v>4.43</v>
      </c>
    </row>
    <row r="58" spans="1:6" x14ac:dyDescent="0.2">
      <c r="A58">
        <v>81</v>
      </c>
      <c r="B58">
        <v>2</v>
      </c>
      <c r="C58" t="s">
        <v>12</v>
      </c>
      <c r="D58" s="53">
        <v>2005</v>
      </c>
      <c r="E58" s="80">
        <v>36.659999999999997</v>
      </c>
      <c r="F58" s="80">
        <v>4.5599999999999952</v>
      </c>
    </row>
    <row r="59" spans="1:6" x14ac:dyDescent="0.2">
      <c r="A59">
        <v>8</v>
      </c>
      <c r="B59">
        <v>15</v>
      </c>
      <c r="C59" t="s">
        <v>42</v>
      </c>
      <c r="D59" s="53">
        <v>2004</v>
      </c>
      <c r="E59" s="80">
        <v>36.83</v>
      </c>
      <c r="F59" s="80">
        <v>4.7299999999999969</v>
      </c>
    </row>
    <row r="60" spans="1:6" x14ac:dyDescent="0.2">
      <c r="A60">
        <v>55</v>
      </c>
      <c r="B60">
        <v>22</v>
      </c>
      <c r="C60" t="s">
        <v>49</v>
      </c>
      <c r="D60" s="53">
        <v>2004</v>
      </c>
      <c r="E60" s="80">
        <v>36.840000000000003</v>
      </c>
      <c r="F60" s="80">
        <v>4.740000000000002</v>
      </c>
    </row>
    <row r="61" spans="1:6" x14ac:dyDescent="0.2">
      <c r="A61">
        <v>40</v>
      </c>
      <c r="B61">
        <v>1</v>
      </c>
      <c r="C61" t="s">
        <v>9</v>
      </c>
      <c r="D61" s="53">
        <v>2005</v>
      </c>
      <c r="E61" s="80">
        <v>36.840000000000003</v>
      </c>
      <c r="F61" s="80">
        <v>4.740000000000002</v>
      </c>
    </row>
    <row r="62" spans="1:6" x14ac:dyDescent="0.2">
      <c r="A62">
        <v>51</v>
      </c>
      <c r="B62">
        <v>2</v>
      </c>
      <c r="C62" t="s">
        <v>12</v>
      </c>
      <c r="D62" s="53">
        <v>2005</v>
      </c>
      <c r="E62" s="80">
        <v>37.159999999999997</v>
      </c>
      <c r="F62" s="80">
        <v>5.0599999999999952</v>
      </c>
    </row>
    <row r="63" spans="1:6" x14ac:dyDescent="0.2">
      <c r="A63">
        <v>93</v>
      </c>
      <c r="B63">
        <v>15</v>
      </c>
      <c r="C63" t="s">
        <v>42</v>
      </c>
      <c r="D63" s="53">
        <v>2004</v>
      </c>
      <c r="E63" s="80">
        <v>37.200000000000003</v>
      </c>
      <c r="F63" s="80">
        <v>5.1000000000000014</v>
      </c>
    </row>
    <row r="64" spans="1:6" x14ac:dyDescent="0.2">
      <c r="A64">
        <v>53</v>
      </c>
      <c r="B64">
        <v>16</v>
      </c>
      <c r="C64" t="s">
        <v>44</v>
      </c>
      <c r="D64" s="53">
        <v>2005</v>
      </c>
      <c r="E64" s="80">
        <v>37.200000000000003</v>
      </c>
      <c r="F64" s="80">
        <v>5.1000000000000014</v>
      </c>
    </row>
    <row r="65" spans="1:6" x14ac:dyDescent="0.2">
      <c r="A65">
        <v>86</v>
      </c>
      <c r="B65">
        <v>16</v>
      </c>
      <c r="C65" t="s">
        <v>44</v>
      </c>
      <c r="D65" s="53">
        <v>2005</v>
      </c>
      <c r="E65" s="80">
        <v>37.229999999999997</v>
      </c>
      <c r="F65" s="80">
        <v>5.1299999999999955</v>
      </c>
    </row>
    <row r="66" spans="1:6" x14ac:dyDescent="0.2">
      <c r="A66">
        <v>25</v>
      </c>
      <c r="B66">
        <v>38</v>
      </c>
      <c r="C66" t="s">
        <v>61</v>
      </c>
      <c r="D66" s="53">
        <v>2004</v>
      </c>
      <c r="E66" s="80">
        <v>37.36</v>
      </c>
      <c r="F66" s="80">
        <v>5.259999999999998</v>
      </c>
    </row>
    <row r="67" spans="1:6" x14ac:dyDescent="0.2">
      <c r="A67">
        <v>59</v>
      </c>
      <c r="B67">
        <v>15</v>
      </c>
      <c r="C67" t="s">
        <v>42</v>
      </c>
      <c r="D67" s="53">
        <v>2004</v>
      </c>
      <c r="E67" s="80">
        <v>37.53</v>
      </c>
      <c r="F67" s="80">
        <v>5.43</v>
      </c>
    </row>
    <row r="68" spans="1:6" x14ac:dyDescent="0.2">
      <c r="A68">
        <v>101</v>
      </c>
      <c r="B68">
        <v>2</v>
      </c>
      <c r="C68" t="s">
        <v>12</v>
      </c>
      <c r="D68" s="53">
        <v>2005</v>
      </c>
      <c r="E68" s="80">
        <v>37.58</v>
      </c>
      <c r="F68" s="80">
        <v>5.4799999999999969</v>
      </c>
    </row>
    <row r="69" spans="1:6" x14ac:dyDescent="0.2">
      <c r="A69">
        <v>3</v>
      </c>
      <c r="B69">
        <v>1</v>
      </c>
      <c r="C69" t="s">
        <v>9</v>
      </c>
      <c r="D69" s="53">
        <v>2005</v>
      </c>
      <c r="E69" s="80">
        <v>37.65</v>
      </c>
      <c r="F69" s="80">
        <v>5.5499999999999972</v>
      </c>
    </row>
    <row r="70" spans="1:6" x14ac:dyDescent="0.2">
      <c r="A70">
        <v>70</v>
      </c>
      <c r="B70">
        <v>1</v>
      </c>
      <c r="C70" t="s">
        <v>9</v>
      </c>
      <c r="D70" s="53">
        <v>2005</v>
      </c>
      <c r="E70" s="80">
        <v>37.68</v>
      </c>
      <c r="F70" s="80">
        <v>5.5799999999999983</v>
      </c>
    </row>
    <row r="71" spans="1:6" x14ac:dyDescent="0.2">
      <c r="A71">
        <v>18</v>
      </c>
      <c r="B71">
        <v>4</v>
      </c>
      <c r="C71" t="s">
        <v>18</v>
      </c>
      <c r="D71" s="53">
        <v>2006</v>
      </c>
      <c r="E71" s="80">
        <v>37.76</v>
      </c>
      <c r="F71" s="80">
        <v>5.6599999999999966</v>
      </c>
    </row>
    <row r="72" spans="1:6" x14ac:dyDescent="0.2">
      <c r="A72">
        <v>100</v>
      </c>
      <c r="B72">
        <v>1</v>
      </c>
      <c r="C72" t="s">
        <v>9</v>
      </c>
      <c r="D72" s="53">
        <v>2005</v>
      </c>
      <c r="E72" s="80">
        <v>37.799999999999997</v>
      </c>
      <c r="F72" s="80">
        <v>5.6999999999999957</v>
      </c>
    </row>
    <row r="73" spans="1:6" x14ac:dyDescent="0.2">
      <c r="A73">
        <v>43</v>
      </c>
      <c r="B73">
        <v>127</v>
      </c>
      <c r="C73" t="s">
        <v>142</v>
      </c>
      <c r="D73" s="53">
        <v>2004</v>
      </c>
      <c r="E73" s="80">
        <v>37.82</v>
      </c>
      <c r="F73" s="80">
        <v>5.7199999999999989</v>
      </c>
    </row>
    <row r="74" spans="1:6" x14ac:dyDescent="0.2">
      <c r="A74">
        <v>4</v>
      </c>
      <c r="B74">
        <v>39</v>
      </c>
      <c r="C74" t="s">
        <v>63</v>
      </c>
      <c r="D74" s="53">
        <v>2006</v>
      </c>
      <c r="E74" s="80">
        <v>37.83</v>
      </c>
      <c r="F74" s="80">
        <v>5.7299999999999969</v>
      </c>
    </row>
    <row r="75" spans="1:6" x14ac:dyDescent="0.2">
      <c r="A75">
        <v>13</v>
      </c>
      <c r="B75">
        <v>65</v>
      </c>
      <c r="C75" t="s">
        <v>167</v>
      </c>
      <c r="D75" s="53">
        <v>2004</v>
      </c>
      <c r="E75" s="80">
        <v>38.020000000000003</v>
      </c>
      <c r="F75" s="80">
        <v>5.9200000000000017</v>
      </c>
    </row>
    <row r="76" spans="1:6" x14ac:dyDescent="0.2">
      <c r="A76">
        <v>27</v>
      </c>
      <c r="B76">
        <v>127</v>
      </c>
      <c r="C76" t="s">
        <v>142</v>
      </c>
      <c r="D76" s="53">
        <v>2004</v>
      </c>
      <c r="E76" s="80">
        <v>38.39</v>
      </c>
      <c r="F76" s="80">
        <v>6.2899999999999991</v>
      </c>
    </row>
    <row r="77" spans="1:6" x14ac:dyDescent="0.2">
      <c r="A77">
        <v>23</v>
      </c>
      <c r="B77">
        <v>66</v>
      </c>
      <c r="C77" t="s">
        <v>83</v>
      </c>
      <c r="D77" s="53">
        <v>2005</v>
      </c>
      <c r="E77" s="80">
        <v>38.51</v>
      </c>
      <c r="F77" s="80">
        <v>6.4099999999999966</v>
      </c>
    </row>
    <row r="78" spans="1:6" x14ac:dyDescent="0.2">
      <c r="A78">
        <v>71</v>
      </c>
      <c r="B78">
        <v>65</v>
      </c>
      <c r="C78" t="s">
        <v>167</v>
      </c>
      <c r="D78" s="53">
        <v>2004</v>
      </c>
      <c r="E78" s="80">
        <v>38.58</v>
      </c>
      <c r="F78" s="80">
        <v>6.4799999999999969</v>
      </c>
    </row>
    <row r="79" spans="1:6" x14ac:dyDescent="0.2">
      <c r="A79">
        <v>54</v>
      </c>
      <c r="B79">
        <v>66</v>
      </c>
      <c r="C79" t="s">
        <v>83</v>
      </c>
      <c r="D79" s="53">
        <v>2005</v>
      </c>
      <c r="E79" s="80">
        <v>38.799999999999997</v>
      </c>
      <c r="F79" s="80">
        <v>6.6999999999999957</v>
      </c>
    </row>
    <row r="80" spans="1:6" x14ac:dyDescent="0.2">
      <c r="A80">
        <v>56</v>
      </c>
      <c r="B80">
        <v>38</v>
      </c>
      <c r="C80" t="s">
        <v>61</v>
      </c>
      <c r="D80" s="53">
        <v>2004</v>
      </c>
      <c r="E80" s="80">
        <v>38.85</v>
      </c>
      <c r="F80" s="80">
        <v>6.75</v>
      </c>
    </row>
    <row r="81" spans="1:6" x14ac:dyDescent="0.2">
      <c r="A81">
        <v>68</v>
      </c>
      <c r="B81">
        <v>39</v>
      </c>
      <c r="C81" t="s">
        <v>63</v>
      </c>
      <c r="D81" s="53">
        <v>2006</v>
      </c>
      <c r="E81" s="80">
        <v>38.86</v>
      </c>
      <c r="F81" s="80">
        <v>6.759999999999998</v>
      </c>
    </row>
    <row r="82" spans="1:6" x14ac:dyDescent="0.2">
      <c r="A82">
        <v>26</v>
      </c>
      <c r="B82">
        <v>17</v>
      </c>
      <c r="C82" t="s">
        <v>46</v>
      </c>
      <c r="D82" s="53">
        <v>2004</v>
      </c>
      <c r="E82" s="80">
        <v>38.89</v>
      </c>
      <c r="F82" s="80">
        <v>6.7899999999999991</v>
      </c>
    </row>
    <row r="83" spans="1:6" x14ac:dyDescent="0.2">
      <c r="A83">
        <v>75</v>
      </c>
      <c r="B83">
        <v>127</v>
      </c>
      <c r="C83" t="s">
        <v>142</v>
      </c>
      <c r="D83" s="53">
        <v>2004</v>
      </c>
      <c r="E83" s="80">
        <v>38.94</v>
      </c>
      <c r="F83" s="80">
        <v>6.8399999999999963</v>
      </c>
    </row>
    <row r="84" spans="1:6" x14ac:dyDescent="0.2">
      <c r="A84">
        <v>16</v>
      </c>
      <c r="B84">
        <v>43</v>
      </c>
      <c r="C84" t="s">
        <v>65</v>
      </c>
      <c r="D84" s="53">
        <v>2008</v>
      </c>
      <c r="E84" s="80">
        <v>39.14</v>
      </c>
      <c r="F84" s="80">
        <v>7.0399999999999991</v>
      </c>
    </row>
    <row r="85" spans="1:6" x14ac:dyDescent="0.2">
      <c r="A85">
        <v>14</v>
      </c>
      <c r="B85">
        <v>29</v>
      </c>
      <c r="C85" t="s">
        <v>54</v>
      </c>
      <c r="D85" s="53">
        <v>2009</v>
      </c>
      <c r="E85" s="80">
        <v>39.54</v>
      </c>
      <c r="F85" s="80">
        <v>7.4399999999999977</v>
      </c>
    </row>
    <row r="86" spans="1:6" x14ac:dyDescent="0.2">
      <c r="A86">
        <v>87</v>
      </c>
      <c r="B86">
        <v>38</v>
      </c>
      <c r="C86" t="s">
        <v>61</v>
      </c>
      <c r="D86" s="53">
        <v>2004</v>
      </c>
      <c r="E86" s="80">
        <v>39.64</v>
      </c>
      <c r="F86" s="80">
        <v>7.5399999999999991</v>
      </c>
    </row>
    <row r="87" spans="1:6" x14ac:dyDescent="0.2">
      <c r="A87">
        <v>60</v>
      </c>
      <c r="B87">
        <v>17</v>
      </c>
      <c r="C87" t="s">
        <v>46</v>
      </c>
      <c r="D87" s="53">
        <v>2004</v>
      </c>
      <c r="E87" s="80">
        <v>39.659999999999997</v>
      </c>
      <c r="F87" s="80">
        <v>7.5599999999999952</v>
      </c>
    </row>
    <row r="88" spans="1:6" x14ac:dyDescent="0.2">
      <c r="A88">
        <v>102</v>
      </c>
      <c r="B88">
        <v>39</v>
      </c>
      <c r="C88" t="s">
        <v>63</v>
      </c>
      <c r="D88" s="53">
        <v>2006</v>
      </c>
      <c r="E88" s="80">
        <v>39.83</v>
      </c>
      <c r="F88" s="80">
        <v>7.7299999999999969</v>
      </c>
    </row>
    <row r="89" spans="1:6" x14ac:dyDescent="0.2">
      <c r="A89">
        <v>10</v>
      </c>
      <c r="B89">
        <v>25</v>
      </c>
      <c r="C89" t="s">
        <v>51</v>
      </c>
      <c r="D89" s="53">
        <v>2005</v>
      </c>
      <c r="E89" s="80">
        <v>40.11</v>
      </c>
      <c r="F89" s="80">
        <v>8.009999999999998</v>
      </c>
    </row>
    <row r="90" spans="1:6" x14ac:dyDescent="0.2">
      <c r="A90">
        <v>77</v>
      </c>
      <c r="B90">
        <v>25</v>
      </c>
      <c r="C90" t="s">
        <v>51</v>
      </c>
      <c r="D90" s="53">
        <v>2005</v>
      </c>
      <c r="E90" s="80">
        <v>40.47</v>
      </c>
      <c r="F90" s="80">
        <v>8.3699999999999974</v>
      </c>
    </row>
    <row r="91" spans="1:6" x14ac:dyDescent="0.2">
      <c r="A91">
        <v>92</v>
      </c>
      <c r="B91">
        <v>17</v>
      </c>
      <c r="C91" t="s">
        <v>46</v>
      </c>
      <c r="D91" s="53">
        <v>2004</v>
      </c>
      <c r="E91" s="80">
        <v>40.68</v>
      </c>
      <c r="F91" s="80">
        <v>8.5799999999999983</v>
      </c>
    </row>
    <row r="92" spans="1:6" x14ac:dyDescent="0.2">
      <c r="A92">
        <v>15</v>
      </c>
      <c r="B92">
        <v>45</v>
      </c>
      <c r="C92" t="s">
        <v>67</v>
      </c>
      <c r="D92" s="53">
        <v>2008</v>
      </c>
      <c r="E92" s="80">
        <v>40.68</v>
      </c>
      <c r="F92" s="80">
        <v>8.5799999999999983</v>
      </c>
    </row>
    <row r="93" spans="1:6" x14ac:dyDescent="0.2">
      <c r="A93">
        <v>28</v>
      </c>
      <c r="B93">
        <v>128</v>
      </c>
      <c r="C93" t="s">
        <v>144</v>
      </c>
      <c r="D93" s="53">
        <v>2009</v>
      </c>
      <c r="E93" s="80">
        <v>41</v>
      </c>
      <c r="F93" s="80">
        <v>8.8999999999999986</v>
      </c>
    </row>
    <row r="94" spans="1:6" x14ac:dyDescent="0.2">
      <c r="A94">
        <v>50</v>
      </c>
      <c r="B94">
        <v>103</v>
      </c>
      <c r="C94" t="s">
        <v>135</v>
      </c>
      <c r="D94" s="53">
        <v>2008</v>
      </c>
      <c r="E94" s="80">
        <v>41.1</v>
      </c>
      <c r="F94" s="80">
        <v>9</v>
      </c>
    </row>
    <row r="95" spans="1:6" x14ac:dyDescent="0.2">
      <c r="A95">
        <v>11</v>
      </c>
      <c r="B95">
        <v>103</v>
      </c>
      <c r="C95" t="s">
        <v>135</v>
      </c>
      <c r="D95" s="53">
        <v>2008</v>
      </c>
      <c r="E95" s="80">
        <v>41.42</v>
      </c>
      <c r="F95" s="80">
        <v>9.32</v>
      </c>
    </row>
    <row r="96" spans="1:6" x14ac:dyDescent="0.2">
      <c r="A96">
        <v>76</v>
      </c>
      <c r="B96">
        <v>103</v>
      </c>
      <c r="C96" t="s">
        <v>135</v>
      </c>
      <c r="D96" s="53">
        <v>2008</v>
      </c>
      <c r="E96" s="80">
        <v>41.48</v>
      </c>
      <c r="F96" s="80">
        <v>9.3799999999999955</v>
      </c>
    </row>
    <row r="97" spans="1:6" x14ac:dyDescent="0.2">
      <c r="A97">
        <v>2</v>
      </c>
      <c r="B97">
        <v>43</v>
      </c>
      <c r="C97" t="s">
        <v>65</v>
      </c>
      <c r="D97" s="53">
        <v>2008</v>
      </c>
      <c r="E97" s="80">
        <v>41.49</v>
      </c>
      <c r="F97" s="80">
        <v>9.39</v>
      </c>
    </row>
    <row r="98" spans="1:6" x14ac:dyDescent="0.2">
      <c r="A98">
        <v>83</v>
      </c>
      <c r="B98">
        <v>86</v>
      </c>
      <c r="C98" t="s">
        <v>126</v>
      </c>
      <c r="D98" s="53">
        <v>2004</v>
      </c>
      <c r="E98" s="80">
        <v>41.52</v>
      </c>
      <c r="F98" s="80">
        <v>9.4200000000000017</v>
      </c>
    </row>
    <row r="99" spans="1:6" x14ac:dyDescent="0.2">
      <c r="A99">
        <v>89</v>
      </c>
      <c r="B99">
        <v>128</v>
      </c>
      <c r="C99" t="s">
        <v>144</v>
      </c>
      <c r="D99" s="53">
        <v>2009</v>
      </c>
      <c r="E99" s="80">
        <v>41.91</v>
      </c>
      <c r="F99" s="80">
        <v>9.8099999999999952</v>
      </c>
    </row>
    <row r="100" spans="1:6" x14ac:dyDescent="0.2">
      <c r="A100">
        <v>57</v>
      </c>
      <c r="B100">
        <v>128</v>
      </c>
      <c r="C100" t="s">
        <v>144</v>
      </c>
      <c r="D100" s="53">
        <v>2009</v>
      </c>
      <c r="E100" s="80">
        <v>42.12</v>
      </c>
      <c r="F100" s="80">
        <v>10.019999999999996</v>
      </c>
    </row>
    <row r="101" spans="1:6" x14ac:dyDescent="0.2">
      <c r="A101">
        <v>7</v>
      </c>
      <c r="B101">
        <v>55</v>
      </c>
      <c r="C101" t="s">
        <v>74</v>
      </c>
      <c r="D101" s="53">
        <v>2009</v>
      </c>
      <c r="E101" s="80">
        <v>42.79</v>
      </c>
      <c r="F101" s="80">
        <v>10.689999999999998</v>
      </c>
    </row>
    <row r="102" spans="1:6" x14ac:dyDescent="0.2">
      <c r="A102">
        <v>20</v>
      </c>
      <c r="B102">
        <v>56</v>
      </c>
      <c r="C102" t="s">
        <v>75</v>
      </c>
      <c r="D102" s="53">
        <v>2007</v>
      </c>
      <c r="E102" s="80">
        <v>43.93</v>
      </c>
      <c r="F102" s="80">
        <v>11.829999999999998</v>
      </c>
    </row>
    <row r="103" spans="1:6" x14ac:dyDescent="0.2">
      <c r="A103">
        <v>52</v>
      </c>
      <c r="B103">
        <v>56</v>
      </c>
      <c r="C103" t="s">
        <v>75</v>
      </c>
      <c r="D103" s="53">
        <v>2007</v>
      </c>
      <c r="E103" s="80">
        <v>45.12</v>
      </c>
      <c r="F103" s="80">
        <v>13.019999999999996</v>
      </c>
    </row>
    <row r="104" spans="1:6" x14ac:dyDescent="0.2">
      <c r="A104">
        <v>91</v>
      </c>
      <c r="B104">
        <v>68</v>
      </c>
      <c r="C104" t="s">
        <v>87</v>
      </c>
      <c r="D104" s="53">
        <v>2005</v>
      </c>
      <c r="E104" s="80">
        <v>45.28</v>
      </c>
      <c r="F104" s="80">
        <v>13.18</v>
      </c>
    </row>
    <row r="105" spans="1:6" x14ac:dyDescent="0.2">
      <c r="D105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2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10.1640625" style="53" customWidth="1"/>
    <col min="2" max="2" width="11.5" style="53" customWidth="1"/>
    <col min="3" max="3" width="16" customWidth="1"/>
    <col min="4" max="4" width="5.1640625" style="53" customWidth="1"/>
    <col min="5" max="6" width="5.83203125" style="53" customWidth="1"/>
    <col min="7" max="1025" width="10.83203125" customWidth="1"/>
  </cols>
  <sheetData>
    <row r="1" spans="1:6" x14ac:dyDescent="0.2">
      <c r="A1" s="53" t="s">
        <v>6</v>
      </c>
      <c r="B1" s="53" t="s">
        <v>200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 s="53">
        <v>17</v>
      </c>
      <c r="B2" s="53">
        <v>27</v>
      </c>
      <c r="C2" t="s">
        <v>53</v>
      </c>
      <c r="D2" s="53">
        <v>2002</v>
      </c>
      <c r="E2" s="79">
        <v>30.52</v>
      </c>
      <c r="F2" s="79"/>
    </row>
    <row r="3" spans="1:6" x14ac:dyDescent="0.2">
      <c r="A3" s="53">
        <v>6</v>
      </c>
      <c r="B3" s="53">
        <v>3</v>
      </c>
      <c r="C3" t="s">
        <v>15</v>
      </c>
      <c r="D3" s="53">
        <v>2003</v>
      </c>
      <c r="E3" s="79">
        <v>30.7</v>
      </c>
      <c r="F3" s="79">
        <v>0.17999999999999972</v>
      </c>
    </row>
    <row r="4" spans="1:6" x14ac:dyDescent="0.2">
      <c r="A4" s="53">
        <v>4</v>
      </c>
      <c r="B4" s="53">
        <v>9</v>
      </c>
      <c r="C4" t="s">
        <v>30</v>
      </c>
      <c r="D4" s="53">
        <v>2003</v>
      </c>
      <c r="E4" s="79">
        <v>31</v>
      </c>
      <c r="F4" s="79">
        <v>0.48000000000000043</v>
      </c>
    </row>
    <row r="5" spans="1:6" x14ac:dyDescent="0.2">
      <c r="A5" s="53">
        <v>29</v>
      </c>
      <c r="B5" s="53">
        <v>3</v>
      </c>
      <c r="C5" t="s">
        <v>15</v>
      </c>
      <c r="D5" s="53">
        <v>2003</v>
      </c>
      <c r="E5" s="79">
        <v>31.21</v>
      </c>
      <c r="F5" s="79">
        <v>0.69000000000000128</v>
      </c>
    </row>
    <row r="6" spans="1:6" x14ac:dyDescent="0.2">
      <c r="A6" s="53">
        <v>80</v>
      </c>
      <c r="B6" s="53">
        <v>3</v>
      </c>
      <c r="C6" t="s">
        <v>15</v>
      </c>
      <c r="D6" s="53">
        <v>2003</v>
      </c>
      <c r="E6" s="79">
        <v>31.23</v>
      </c>
      <c r="F6" s="79">
        <v>0.71000000000000085</v>
      </c>
    </row>
    <row r="7" spans="1:6" x14ac:dyDescent="0.2">
      <c r="A7" s="53">
        <v>27</v>
      </c>
      <c r="B7" s="53">
        <v>9</v>
      </c>
      <c r="C7" t="s">
        <v>30</v>
      </c>
      <c r="D7" s="53">
        <v>2003</v>
      </c>
      <c r="E7" s="79">
        <v>31.25</v>
      </c>
      <c r="F7" s="79">
        <v>0.73000000000000043</v>
      </c>
    </row>
    <row r="8" spans="1:6" x14ac:dyDescent="0.2">
      <c r="A8" s="53">
        <v>39</v>
      </c>
      <c r="B8" s="53">
        <v>80</v>
      </c>
      <c r="C8" t="s">
        <v>106</v>
      </c>
      <c r="D8" s="53">
        <v>2002</v>
      </c>
      <c r="E8" s="79">
        <v>31.34</v>
      </c>
      <c r="F8" s="79">
        <v>0.82000000000000028</v>
      </c>
    </row>
    <row r="9" spans="1:6" x14ac:dyDescent="0.2">
      <c r="A9" s="53">
        <v>40</v>
      </c>
      <c r="B9" s="53">
        <v>27</v>
      </c>
      <c r="C9" t="s">
        <v>53</v>
      </c>
      <c r="D9" s="53">
        <v>2002</v>
      </c>
      <c r="E9" s="79">
        <v>31.4</v>
      </c>
      <c r="F9" s="79">
        <v>0.87999999999999901</v>
      </c>
    </row>
    <row r="10" spans="1:6" x14ac:dyDescent="0.2">
      <c r="A10" s="53">
        <v>79</v>
      </c>
      <c r="B10" s="53">
        <v>27</v>
      </c>
      <c r="C10" t="s">
        <v>53</v>
      </c>
      <c r="D10" s="53">
        <v>2002</v>
      </c>
      <c r="E10" s="79">
        <v>31.5</v>
      </c>
      <c r="F10" s="79">
        <v>0.98000000000000043</v>
      </c>
    </row>
    <row r="11" spans="1:6" x14ac:dyDescent="0.2">
      <c r="A11" s="53">
        <v>52</v>
      </c>
      <c r="B11" s="53">
        <v>3</v>
      </c>
      <c r="C11" t="s">
        <v>15</v>
      </c>
      <c r="D11" s="53">
        <v>2003</v>
      </c>
      <c r="E11" s="79">
        <v>31.74</v>
      </c>
      <c r="F11" s="79">
        <v>1.2199999999999989</v>
      </c>
    </row>
    <row r="12" spans="1:6" x14ac:dyDescent="0.2">
      <c r="A12" s="53">
        <v>96</v>
      </c>
      <c r="B12" s="53">
        <v>27</v>
      </c>
      <c r="C12" t="s">
        <v>53</v>
      </c>
      <c r="D12" s="53">
        <v>2002</v>
      </c>
      <c r="E12" s="79">
        <v>31.75</v>
      </c>
      <c r="F12" s="79">
        <v>1.2300000000000004</v>
      </c>
    </row>
    <row r="13" spans="1:6" x14ac:dyDescent="0.2">
      <c r="A13" s="53">
        <v>111</v>
      </c>
      <c r="B13" s="53">
        <v>3</v>
      </c>
      <c r="C13" t="s">
        <v>15</v>
      </c>
      <c r="D13" s="53">
        <v>2003</v>
      </c>
      <c r="E13" s="79">
        <v>31.87</v>
      </c>
      <c r="F13" s="79">
        <v>1.3500000000000014</v>
      </c>
    </row>
    <row r="14" spans="1:6" x14ac:dyDescent="0.2">
      <c r="A14" s="53">
        <v>5</v>
      </c>
      <c r="B14" s="53">
        <v>37</v>
      </c>
      <c r="C14" t="s">
        <v>60</v>
      </c>
      <c r="D14" s="53">
        <v>2003</v>
      </c>
      <c r="E14" s="79">
        <v>31.91</v>
      </c>
      <c r="F14" s="79">
        <v>1.3900000000000006</v>
      </c>
    </row>
    <row r="15" spans="1:6" x14ac:dyDescent="0.2">
      <c r="A15" s="53">
        <v>78</v>
      </c>
      <c r="B15" s="53">
        <v>80</v>
      </c>
      <c r="C15" t="s">
        <v>106</v>
      </c>
      <c r="D15" s="53">
        <v>2002</v>
      </c>
      <c r="E15" s="79">
        <v>31.98</v>
      </c>
      <c r="F15" s="79">
        <v>1.4600000000000009</v>
      </c>
    </row>
    <row r="16" spans="1:6" x14ac:dyDescent="0.2">
      <c r="A16" s="53">
        <v>62</v>
      </c>
      <c r="B16" s="53">
        <v>27</v>
      </c>
      <c r="C16" t="s">
        <v>53</v>
      </c>
      <c r="D16" s="53">
        <v>2002</v>
      </c>
      <c r="E16" s="79">
        <v>32.03</v>
      </c>
      <c r="F16" s="79">
        <v>1.5100000000000016</v>
      </c>
    </row>
    <row r="17" spans="1:6" x14ac:dyDescent="0.2">
      <c r="A17" s="53">
        <v>1</v>
      </c>
      <c r="B17" s="53">
        <v>86</v>
      </c>
      <c r="C17" t="s">
        <v>126</v>
      </c>
      <c r="D17" s="53">
        <v>2004</v>
      </c>
      <c r="E17" s="79">
        <v>32.15</v>
      </c>
      <c r="F17" s="79">
        <v>1.629999999999999</v>
      </c>
    </row>
    <row r="18" spans="1:6" x14ac:dyDescent="0.2">
      <c r="A18" s="53">
        <v>98</v>
      </c>
      <c r="B18" s="53">
        <v>3</v>
      </c>
      <c r="C18" t="s">
        <v>15</v>
      </c>
      <c r="D18" s="53">
        <v>2003</v>
      </c>
      <c r="E18" s="79">
        <v>32.200000000000003</v>
      </c>
      <c r="F18" s="79">
        <v>1.6800000000000033</v>
      </c>
    </row>
    <row r="19" spans="1:6" x14ac:dyDescent="0.2">
      <c r="A19" s="53">
        <v>109</v>
      </c>
      <c r="B19" s="53">
        <v>9</v>
      </c>
      <c r="C19" t="s">
        <v>30</v>
      </c>
      <c r="D19" s="53">
        <v>2003</v>
      </c>
      <c r="E19" s="79">
        <v>32.25</v>
      </c>
      <c r="F19" s="79">
        <v>1.7300000000000004</v>
      </c>
    </row>
    <row r="20" spans="1:6" x14ac:dyDescent="0.2">
      <c r="A20" s="53">
        <v>95</v>
      </c>
      <c r="B20" s="53">
        <v>9</v>
      </c>
      <c r="C20" t="s">
        <v>30</v>
      </c>
      <c r="D20" s="53">
        <v>2003</v>
      </c>
      <c r="E20" s="79">
        <v>32.32</v>
      </c>
      <c r="F20" s="79">
        <v>1.8000000000000007</v>
      </c>
    </row>
    <row r="21" spans="1:6" x14ac:dyDescent="0.2">
      <c r="A21" s="53">
        <v>63</v>
      </c>
      <c r="B21" s="53">
        <v>80</v>
      </c>
      <c r="C21" t="s">
        <v>106</v>
      </c>
      <c r="D21" s="53">
        <v>2002</v>
      </c>
      <c r="E21" s="79">
        <v>32.35</v>
      </c>
      <c r="F21" s="79">
        <v>1.8300000000000018</v>
      </c>
    </row>
    <row r="22" spans="1:6" x14ac:dyDescent="0.2">
      <c r="A22" s="53">
        <v>45</v>
      </c>
      <c r="B22" s="53">
        <v>9</v>
      </c>
      <c r="C22" t="s">
        <v>30</v>
      </c>
      <c r="D22" s="53">
        <v>2003</v>
      </c>
      <c r="E22" s="79">
        <v>32.53</v>
      </c>
      <c r="F22" s="79">
        <v>2.0100000000000016</v>
      </c>
    </row>
    <row r="23" spans="1:6" x14ac:dyDescent="0.2">
      <c r="A23" s="53">
        <v>18</v>
      </c>
      <c r="B23" s="53">
        <v>7</v>
      </c>
      <c r="C23" t="s">
        <v>25</v>
      </c>
      <c r="D23" s="53">
        <v>2002</v>
      </c>
      <c r="E23" s="79">
        <v>32.840000000000003</v>
      </c>
      <c r="F23" s="79">
        <v>2.3200000000000038</v>
      </c>
    </row>
    <row r="24" spans="1:6" x14ac:dyDescent="0.2">
      <c r="A24" s="53">
        <v>86</v>
      </c>
      <c r="B24" s="53">
        <v>36</v>
      </c>
      <c r="C24" t="s">
        <v>59</v>
      </c>
      <c r="D24" s="53">
        <v>2006</v>
      </c>
      <c r="E24" s="79">
        <v>33.03</v>
      </c>
      <c r="F24" s="79">
        <v>2.5100000000000016</v>
      </c>
    </row>
    <row r="25" spans="1:6" x14ac:dyDescent="0.2">
      <c r="A25" s="53">
        <v>108</v>
      </c>
      <c r="B25" s="53">
        <v>36</v>
      </c>
      <c r="C25" t="s">
        <v>59</v>
      </c>
      <c r="D25" s="53">
        <v>2006</v>
      </c>
      <c r="E25" s="79">
        <v>33.14</v>
      </c>
      <c r="F25" s="79">
        <v>2.620000000000001</v>
      </c>
    </row>
    <row r="26" spans="1:6" x14ac:dyDescent="0.2">
      <c r="A26" s="53">
        <v>64</v>
      </c>
      <c r="B26" s="53">
        <v>9</v>
      </c>
      <c r="C26" t="s">
        <v>30</v>
      </c>
      <c r="D26" s="53">
        <v>2003</v>
      </c>
      <c r="E26" s="79">
        <v>33.14</v>
      </c>
      <c r="F26" s="79">
        <v>2.620000000000001</v>
      </c>
    </row>
    <row r="27" spans="1:6" x14ac:dyDescent="0.2">
      <c r="A27" s="53">
        <v>46</v>
      </c>
      <c r="B27" s="53">
        <v>88</v>
      </c>
      <c r="C27">
        <v>0</v>
      </c>
      <c r="D27" s="53">
        <v>0</v>
      </c>
      <c r="E27" s="79">
        <v>33.15</v>
      </c>
      <c r="F27" s="79">
        <v>2.629999999999999</v>
      </c>
    </row>
    <row r="28" spans="1:6" x14ac:dyDescent="0.2">
      <c r="A28" s="53">
        <v>38</v>
      </c>
      <c r="B28" s="53">
        <v>7</v>
      </c>
      <c r="C28" t="s">
        <v>25</v>
      </c>
      <c r="D28" s="53">
        <v>2002</v>
      </c>
      <c r="E28" s="79">
        <v>33.19</v>
      </c>
      <c r="F28" s="79">
        <v>2.6699999999999982</v>
      </c>
    </row>
    <row r="29" spans="1:6" x14ac:dyDescent="0.2">
      <c r="A29" s="53">
        <v>81</v>
      </c>
      <c r="B29" s="53">
        <v>37</v>
      </c>
      <c r="C29" t="s">
        <v>60</v>
      </c>
      <c r="D29" s="53">
        <v>2003</v>
      </c>
      <c r="E29" s="79">
        <v>33.24</v>
      </c>
      <c r="F29" s="79">
        <v>2.7200000000000024</v>
      </c>
    </row>
    <row r="30" spans="1:6" x14ac:dyDescent="0.2">
      <c r="A30" s="53">
        <v>12</v>
      </c>
      <c r="B30" s="53">
        <v>36</v>
      </c>
      <c r="C30" t="s">
        <v>59</v>
      </c>
      <c r="D30" s="53">
        <v>2006</v>
      </c>
      <c r="E30" s="79">
        <v>33.35</v>
      </c>
      <c r="F30" s="79">
        <v>2.8300000000000018</v>
      </c>
    </row>
    <row r="31" spans="1:6" x14ac:dyDescent="0.2">
      <c r="A31" s="53">
        <v>71</v>
      </c>
      <c r="B31" s="53">
        <v>36</v>
      </c>
      <c r="C31" t="s">
        <v>59</v>
      </c>
      <c r="D31" s="53">
        <v>2006</v>
      </c>
      <c r="E31" s="79">
        <v>33.369999999999997</v>
      </c>
      <c r="F31" s="79">
        <v>2.8499999999999979</v>
      </c>
    </row>
    <row r="32" spans="1:6" x14ac:dyDescent="0.2">
      <c r="A32" s="53">
        <v>2</v>
      </c>
      <c r="B32" s="53">
        <v>2</v>
      </c>
      <c r="C32" t="s">
        <v>12</v>
      </c>
      <c r="D32" s="53">
        <v>2005</v>
      </c>
      <c r="E32" s="79">
        <v>33.56</v>
      </c>
      <c r="F32" s="79">
        <v>3.0400000000000027</v>
      </c>
    </row>
    <row r="33" spans="1:6" x14ac:dyDescent="0.2">
      <c r="A33" s="53">
        <v>97</v>
      </c>
      <c r="B33" s="53">
        <v>22</v>
      </c>
      <c r="C33" t="s">
        <v>49</v>
      </c>
      <c r="D33" s="53">
        <v>2004</v>
      </c>
      <c r="E33" s="79">
        <v>33.57</v>
      </c>
      <c r="F33" s="79">
        <v>3.0500000000000007</v>
      </c>
    </row>
    <row r="34" spans="1:6" x14ac:dyDescent="0.2">
      <c r="A34" s="53">
        <v>14</v>
      </c>
      <c r="B34" s="53">
        <v>64</v>
      </c>
      <c r="C34" t="s">
        <v>81</v>
      </c>
      <c r="D34" s="53">
        <v>2004</v>
      </c>
      <c r="E34" s="79">
        <v>33.770000000000003</v>
      </c>
      <c r="F34" s="79">
        <v>3.2500000000000036</v>
      </c>
    </row>
    <row r="35" spans="1:6" x14ac:dyDescent="0.2">
      <c r="A35" s="53">
        <v>51</v>
      </c>
      <c r="B35" s="53">
        <v>37</v>
      </c>
      <c r="C35" t="s">
        <v>60</v>
      </c>
      <c r="D35" s="53">
        <v>2003</v>
      </c>
      <c r="E35" s="79">
        <v>33.82</v>
      </c>
      <c r="F35" s="79">
        <v>3.3000000000000007</v>
      </c>
    </row>
    <row r="36" spans="1:6" x14ac:dyDescent="0.2">
      <c r="A36" s="53">
        <v>34</v>
      </c>
      <c r="B36" s="53">
        <v>64</v>
      </c>
      <c r="C36" t="s">
        <v>81</v>
      </c>
      <c r="D36" s="53">
        <v>2004</v>
      </c>
      <c r="E36" s="79">
        <v>33.82</v>
      </c>
      <c r="F36" s="79">
        <v>3.3000000000000007</v>
      </c>
    </row>
    <row r="37" spans="1:6" x14ac:dyDescent="0.2">
      <c r="A37" s="53">
        <v>85</v>
      </c>
      <c r="B37" s="53">
        <v>88</v>
      </c>
      <c r="C37">
        <v>0</v>
      </c>
      <c r="D37" s="53">
        <v>0</v>
      </c>
      <c r="E37" s="79">
        <v>33.840000000000003</v>
      </c>
      <c r="F37" s="79">
        <v>3.3200000000000038</v>
      </c>
    </row>
    <row r="38" spans="1:6" x14ac:dyDescent="0.2">
      <c r="A38" s="53">
        <v>26</v>
      </c>
      <c r="B38" s="53">
        <v>86</v>
      </c>
      <c r="C38" t="s">
        <v>126</v>
      </c>
      <c r="D38" s="53">
        <v>2004</v>
      </c>
      <c r="E38" s="79">
        <v>33.840000000000003</v>
      </c>
      <c r="F38" s="79">
        <v>3.3200000000000038</v>
      </c>
    </row>
    <row r="39" spans="1:6" x14ac:dyDescent="0.2">
      <c r="A39" s="53">
        <v>9</v>
      </c>
      <c r="B39" s="53">
        <v>11</v>
      </c>
      <c r="C39" t="s">
        <v>34</v>
      </c>
      <c r="D39" s="53">
        <v>2006</v>
      </c>
      <c r="E39" s="79">
        <v>33.869999999999997</v>
      </c>
      <c r="F39" s="79">
        <v>3.3499999999999979</v>
      </c>
    </row>
    <row r="40" spans="1:6" x14ac:dyDescent="0.2">
      <c r="A40" s="53">
        <v>20</v>
      </c>
      <c r="B40" s="53">
        <v>84</v>
      </c>
      <c r="C40" t="s">
        <v>119</v>
      </c>
      <c r="D40" s="53">
        <v>2006</v>
      </c>
      <c r="E40" s="79">
        <v>34.04</v>
      </c>
      <c r="F40" s="79">
        <v>3.5199999999999996</v>
      </c>
    </row>
    <row r="41" spans="1:6" x14ac:dyDescent="0.2">
      <c r="A41" s="53">
        <v>61</v>
      </c>
      <c r="B41" s="53">
        <v>7</v>
      </c>
      <c r="C41" t="s">
        <v>25</v>
      </c>
      <c r="D41" s="53">
        <v>2002</v>
      </c>
      <c r="E41" s="79">
        <v>34.08</v>
      </c>
      <c r="F41" s="79">
        <v>3.5599999999999987</v>
      </c>
    </row>
    <row r="42" spans="1:6" x14ac:dyDescent="0.2">
      <c r="A42" s="53">
        <v>56</v>
      </c>
      <c r="B42" s="53">
        <v>36</v>
      </c>
      <c r="C42" t="s">
        <v>59</v>
      </c>
      <c r="D42" s="53">
        <v>2006</v>
      </c>
      <c r="E42" s="79">
        <v>34.17</v>
      </c>
      <c r="F42" s="79">
        <v>3.6500000000000021</v>
      </c>
    </row>
    <row r="43" spans="1:6" x14ac:dyDescent="0.2">
      <c r="A43" s="53">
        <v>103</v>
      </c>
      <c r="B43" s="53">
        <v>74</v>
      </c>
      <c r="C43" t="s">
        <v>97</v>
      </c>
      <c r="D43" s="53">
        <v>2006</v>
      </c>
      <c r="E43" s="79">
        <v>34.200000000000003</v>
      </c>
      <c r="F43" s="79">
        <v>3.6800000000000033</v>
      </c>
    </row>
    <row r="44" spans="1:6" x14ac:dyDescent="0.2">
      <c r="A44" s="53">
        <v>102</v>
      </c>
      <c r="B44" s="53">
        <v>88</v>
      </c>
      <c r="C44">
        <v>0</v>
      </c>
      <c r="D44" s="53">
        <v>0</v>
      </c>
      <c r="E44" s="79">
        <v>34.25</v>
      </c>
      <c r="F44" s="79">
        <v>3.7300000000000004</v>
      </c>
    </row>
    <row r="45" spans="1:6" x14ac:dyDescent="0.2">
      <c r="A45" s="53">
        <v>28</v>
      </c>
      <c r="B45" s="53">
        <v>22</v>
      </c>
      <c r="C45" t="s">
        <v>49</v>
      </c>
      <c r="D45" s="53">
        <v>2004</v>
      </c>
      <c r="E45" s="79">
        <v>34.32</v>
      </c>
      <c r="F45" s="79">
        <v>3.8000000000000007</v>
      </c>
    </row>
    <row r="46" spans="1:6" x14ac:dyDescent="0.2">
      <c r="A46" s="53">
        <v>25</v>
      </c>
      <c r="B46" s="53">
        <v>2</v>
      </c>
      <c r="C46" t="s">
        <v>12</v>
      </c>
      <c r="D46" s="53">
        <v>2005</v>
      </c>
      <c r="E46" s="79">
        <v>34.32</v>
      </c>
      <c r="F46" s="79">
        <v>3.8000000000000007</v>
      </c>
    </row>
    <row r="47" spans="1:6" x14ac:dyDescent="0.2">
      <c r="A47" s="53">
        <v>77</v>
      </c>
      <c r="B47" s="53">
        <v>11</v>
      </c>
      <c r="C47" t="s">
        <v>34</v>
      </c>
      <c r="D47" s="53">
        <v>2006</v>
      </c>
      <c r="E47" s="79">
        <v>34.35</v>
      </c>
      <c r="F47" s="79">
        <v>3.8300000000000018</v>
      </c>
    </row>
    <row r="48" spans="1:6" x14ac:dyDescent="0.2">
      <c r="A48" s="53">
        <v>58</v>
      </c>
      <c r="B48" s="53">
        <v>64</v>
      </c>
      <c r="C48" t="s">
        <v>81</v>
      </c>
      <c r="D48" s="53">
        <v>2004</v>
      </c>
      <c r="E48" s="79">
        <v>34.35</v>
      </c>
      <c r="F48" s="79">
        <v>3.8300000000000018</v>
      </c>
    </row>
    <row r="49" spans="1:6" x14ac:dyDescent="0.2">
      <c r="A49" s="53">
        <v>53</v>
      </c>
      <c r="B49" s="53">
        <v>42</v>
      </c>
      <c r="C49" t="s">
        <v>64</v>
      </c>
      <c r="D49" s="53">
        <v>2004</v>
      </c>
      <c r="E49" s="79">
        <v>34.39</v>
      </c>
      <c r="F49" s="79">
        <v>3.870000000000001</v>
      </c>
    </row>
    <row r="50" spans="1:6" x14ac:dyDescent="0.2">
      <c r="A50" s="53">
        <v>106</v>
      </c>
      <c r="B50" s="53">
        <v>84</v>
      </c>
      <c r="C50" t="s">
        <v>119</v>
      </c>
      <c r="D50" s="53">
        <v>2006</v>
      </c>
      <c r="E50" s="79">
        <v>34.44</v>
      </c>
      <c r="F50" s="79">
        <v>3.9199999999999982</v>
      </c>
    </row>
    <row r="51" spans="1:6" x14ac:dyDescent="0.2">
      <c r="A51" s="53">
        <v>3</v>
      </c>
      <c r="B51" s="53">
        <v>22</v>
      </c>
      <c r="C51" t="s">
        <v>49</v>
      </c>
      <c r="D51" s="53">
        <v>2004</v>
      </c>
      <c r="E51" s="79">
        <v>34.450000000000003</v>
      </c>
      <c r="F51" s="79">
        <v>3.9300000000000033</v>
      </c>
    </row>
    <row r="52" spans="1:6" x14ac:dyDescent="0.2">
      <c r="A52" s="53">
        <v>74</v>
      </c>
      <c r="B52" s="53">
        <v>42</v>
      </c>
      <c r="C52" t="s">
        <v>64</v>
      </c>
      <c r="D52" s="53">
        <v>2004</v>
      </c>
      <c r="E52" s="79">
        <v>34.46</v>
      </c>
      <c r="F52" s="79">
        <v>3.9400000000000013</v>
      </c>
    </row>
    <row r="53" spans="1:6" x14ac:dyDescent="0.2">
      <c r="A53" s="53">
        <v>91</v>
      </c>
      <c r="B53" s="53">
        <v>11</v>
      </c>
      <c r="C53" t="s">
        <v>34</v>
      </c>
      <c r="D53" s="53">
        <v>2006</v>
      </c>
      <c r="E53" s="79">
        <v>34.53</v>
      </c>
      <c r="F53" s="79">
        <v>4.0100000000000016</v>
      </c>
    </row>
    <row r="54" spans="1:6" x14ac:dyDescent="0.2">
      <c r="A54" s="53">
        <v>75</v>
      </c>
      <c r="B54" s="53">
        <v>74</v>
      </c>
      <c r="C54" t="s">
        <v>97</v>
      </c>
      <c r="D54" s="53">
        <v>2006</v>
      </c>
      <c r="E54" s="79">
        <v>34.53</v>
      </c>
      <c r="F54" s="79">
        <v>4.0100000000000016</v>
      </c>
    </row>
    <row r="55" spans="1:6" x14ac:dyDescent="0.2">
      <c r="A55" s="53">
        <v>83</v>
      </c>
      <c r="B55" s="53">
        <v>107</v>
      </c>
      <c r="C55" t="s">
        <v>138</v>
      </c>
      <c r="D55" s="53">
        <v>2006</v>
      </c>
      <c r="E55" s="79">
        <v>34.54</v>
      </c>
      <c r="F55" s="79">
        <v>4.0199999999999996</v>
      </c>
    </row>
    <row r="56" spans="1:6" x14ac:dyDescent="0.2">
      <c r="A56" s="53">
        <v>87</v>
      </c>
      <c r="B56" s="53">
        <v>82</v>
      </c>
      <c r="C56" t="s">
        <v>112</v>
      </c>
      <c r="D56" s="53">
        <v>2004</v>
      </c>
      <c r="E56" s="79">
        <v>34.549999999999997</v>
      </c>
      <c r="F56" s="79">
        <v>4.0299999999999976</v>
      </c>
    </row>
    <row r="57" spans="1:6" x14ac:dyDescent="0.2">
      <c r="A57" s="53">
        <v>69</v>
      </c>
      <c r="B57" s="53">
        <v>88</v>
      </c>
      <c r="C57">
        <v>0</v>
      </c>
      <c r="D57" s="53">
        <v>0</v>
      </c>
      <c r="E57" s="79">
        <v>34.56</v>
      </c>
      <c r="F57" s="79">
        <v>4.0400000000000027</v>
      </c>
    </row>
    <row r="58" spans="1:6" x14ac:dyDescent="0.2">
      <c r="A58" s="53">
        <v>32</v>
      </c>
      <c r="B58" s="53">
        <v>36</v>
      </c>
      <c r="C58" t="s">
        <v>59</v>
      </c>
      <c r="D58" s="53">
        <v>2006</v>
      </c>
      <c r="E58" s="79">
        <v>34.61</v>
      </c>
      <c r="F58" s="79">
        <v>4.09</v>
      </c>
    </row>
    <row r="59" spans="1:6" x14ac:dyDescent="0.2">
      <c r="A59" s="53">
        <v>7</v>
      </c>
      <c r="B59" s="53">
        <v>6</v>
      </c>
      <c r="C59" t="s">
        <v>22</v>
      </c>
      <c r="D59" s="53">
        <v>2003</v>
      </c>
      <c r="E59" s="79">
        <v>34.71</v>
      </c>
      <c r="F59" s="79">
        <v>4.1900000000000013</v>
      </c>
    </row>
    <row r="60" spans="1:6" x14ac:dyDescent="0.2">
      <c r="A60" s="53">
        <v>84</v>
      </c>
      <c r="B60" s="53">
        <v>12</v>
      </c>
      <c r="C60" t="s">
        <v>37</v>
      </c>
      <c r="D60" s="53">
        <v>2006</v>
      </c>
      <c r="E60" s="79">
        <v>34.76</v>
      </c>
      <c r="F60" s="79">
        <v>4.2399999999999984</v>
      </c>
    </row>
    <row r="61" spans="1:6" x14ac:dyDescent="0.2">
      <c r="A61" s="53">
        <v>15</v>
      </c>
      <c r="B61" s="53">
        <v>82</v>
      </c>
      <c r="C61" t="s">
        <v>112</v>
      </c>
      <c r="D61" s="53">
        <v>2004</v>
      </c>
      <c r="E61" s="79">
        <v>34.78</v>
      </c>
      <c r="F61" s="79">
        <v>4.2600000000000016</v>
      </c>
    </row>
    <row r="62" spans="1:6" x14ac:dyDescent="0.2">
      <c r="A62" s="53">
        <v>11</v>
      </c>
      <c r="B62" s="53">
        <v>14</v>
      </c>
      <c r="C62" t="s">
        <v>41</v>
      </c>
      <c r="D62" s="53">
        <v>2005</v>
      </c>
      <c r="E62" s="79">
        <v>34.79</v>
      </c>
      <c r="F62" s="79">
        <v>4.2699999999999996</v>
      </c>
    </row>
    <row r="63" spans="1:6" x14ac:dyDescent="0.2">
      <c r="A63" s="53">
        <v>70</v>
      </c>
      <c r="B63" s="53">
        <v>107</v>
      </c>
      <c r="C63" t="s">
        <v>138</v>
      </c>
      <c r="D63" s="53">
        <v>2006</v>
      </c>
      <c r="E63" s="79">
        <v>34.799999999999997</v>
      </c>
      <c r="F63" s="79">
        <v>4.2799999999999976</v>
      </c>
    </row>
    <row r="64" spans="1:6" x14ac:dyDescent="0.2">
      <c r="A64" s="53">
        <v>21</v>
      </c>
      <c r="B64" s="53">
        <v>107</v>
      </c>
      <c r="C64" t="s">
        <v>138</v>
      </c>
      <c r="D64" s="53">
        <v>2006</v>
      </c>
      <c r="E64" s="79">
        <v>34.799999999999997</v>
      </c>
      <c r="F64" s="79">
        <v>4.2799999999999976</v>
      </c>
    </row>
    <row r="65" spans="1:6" x14ac:dyDescent="0.2">
      <c r="A65" s="53">
        <v>42</v>
      </c>
      <c r="B65" s="53">
        <v>86</v>
      </c>
      <c r="C65" t="s">
        <v>126</v>
      </c>
      <c r="D65" s="53">
        <v>2004</v>
      </c>
      <c r="E65" s="79">
        <v>34.89</v>
      </c>
      <c r="F65" s="79">
        <v>4.370000000000001</v>
      </c>
    </row>
    <row r="66" spans="1:6" x14ac:dyDescent="0.2">
      <c r="A66" s="53">
        <v>36</v>
      </c>
      <c r="B66" s="53">
        <v>82</v>
      </c>
      <c r="C66" t="s">
        <v>112</v>
      </c>
      <c r="D66" s="53">
        <v>2004</v>
      </c>
      <c r="E66" s="79">
        <v>34.909999999999997</v>
      </c>
      <c r="F66" s="79">
        <v>4.389999999999997</v>
      </c>
    </row>
    <row r="67" spans="1:6" x14ac:dyDescent="0.2">
      <c r="A67" s="53">
        <v>24</v>
      </c>
      <c r="B67" s="53">
        <v>66</v>
      </c>
      <c r="C67" t="s">
        <v>83</v>
      </c>
      <c r="D67" s="53">
        <v>2005</v>
      </c>
      <c r="E67" s="79">
        <v>34.92</v>
      </c>
      <c r="F67" s="79">
        <v>4.4000000000000021</v>
      </c>
    </row>
    <row r="68" spans="1:6" x14ac:dyDescent="0.2">
      <c r="A68" s="53">
        <v>100</v>
      </c>
      <c r="B68" s="53">
        <v>64</v>
      </c>
      <c r="C68" t="s">
        <v>81</v>
      </c>
      <c r="D68" s="53">
        <v>2004</v>
      </c>
      <c r="E68" s="79">
        <v>34.96</v>
      </c>
      <c r="F68" s="79">
        <v>4.4400000000000013</v>
      </c>
    </row>
    <row r="69" spans="1:6" x14ac:dyDescent="0.2">
      <c r="A69" s="53">
        <v>47</v>
      </c>
      <c r="B69" s="53">
        <v>107</v>
      </c>
      <c r="C69" t="s">
        <v>138</v>
      </c>
      <c r="D69" s="53">
        <v>2006</v>
      </c>
      <c r="E69" s="79">
        <v>34.96</v>
      </c>
      <c r="F69" s="79">
        <v>4.4400000000000013</v>
      </c>
    </row>
    <row r="70" spans="1:6" x14ac:dyDescent="0.2">
      <c r="A70" s="53">
        <v>43</v>
      </c>
      <c r="B70" s="53">
        <v>2</v>
      </c>
      <c r="C70" t="s">
        <v>12</v>
      </c>
      <c r="D70" s="53">
        <v>2005</v>
      </c>
      <c r="E70" s="79">
        <v>34.97</v>
      </c>
      <c r="F70" s="79">
        <v>4.4499999999999993</v>
      </c>
    </row>
    <row r="71" spans="1:6" x14ac:dyDescent="0.2">
      <c r="A71" s="53">
        <v>16</v>
      </c>
      <c r="B71" s="53">
        <v>74</v>
      </c>
      <c r="C71" t="s">
        <v>97</v>
      </c>
      <c r="D71" s="53">
        <v>2006</v>
      </c>
      <c r="E71" s="79">
        <v>34.99</v>
      </c>
      <c r="F71" s="79">
        <v>4.4700000000000024</v>
      </c>
    </row>
    <row r="72" spans="1:6" x14ac:dyDescent="0.2">
      <c r="A72" s="53">
        <v>73</v>
      </c>
      <c r="B72" s="53">
        <v>84</v>
      </c>
      <c r="C72" t="s">
        <v>119</v>
      </c>
      <c r="D72" s="53">
        <v>2006</v>
      </c>
      <c r="E72" s="79">
        <v>35.01</v>
      </c>
      <c r="F72" s="79">
        <v>4.4899999999999984</v>
      </c>
    </row>
    <row r="73" spans="1:6" x14ac:dyDescent="0.2">
      <c r="A73" s="53">
        <v>44</v>
      </c>
      <c r="B73" s="53">
        <v>66</v>
      </c>
      <c r="C73" t="s">
        <v>83</v>
      </c>
      <c r="D73" s="53">
        <v>2005</v>
      </c>
      <c r="E73" s="79">
        <v>35.020000000000003</v>
      </c>
      <c r="F73" s="79">
        <v>4.5000000000000036</v>
      </c>
    </row>
    <row r="74" spans="1:6" x14ac:dyDescent="0.2">
      <c r="A74" s="53">
        <v>101</v>
      </c>
      <c r="B74" s="53">
        <v>12</v>
      </c>
      <c r="C74" t="s">
        <v>37</v>
      </c>
      <c r="D74" s="53">
        <v>2006</v>
      </c>
      <c r="E74" s="79">
        <v>35.07</v>
      </c>
      <c r="F74" s="79">
        <v>4.5500000000000007</v>
      </c>
    </row>
    <row r="75" spans="1:6" x14ac:dyDescent="0.2">
      <c r="A75" s="53">
        <v>41</v>
      </c>
      <c r="B75" s="53">
        <v>125</v>
      </c>
      <c r="C75">
        <v>0</v>
      </c>
      <c r="D75" s="53">
        <v>0</v>
      </c>
      <c r="E75" s="79">
        <v>35.18</v>
      </c>
      <c r="F75" s="79">
        <v>4.66</v>
      </c>
    </row>
    <row r="76" spans="1:6" x14ac:dyDescent="0.2">
      <c r="A76" s="53">
        <v>99</v>
      </c>
      <c r="B76" s="53">
        <v>125</v>
      </c>
      <c r="C76">
        <v>0</v>
      </c>
      <c r="D76" s="53">
        <v>0</v>
      </c>
      <c r="E76" s="79">
        <v>35.200000000000003</v>
      </c>
      <c r="F76" s="79">
        <v>4.6800000000000033</v>
      </c>
    </row>
    <row r="77" spans="1:6" x14ac:dyDescent="0.2">
      <c r="A77" s="53">
        <v>65</v>
      </c>
      <c r="B77" s="53">
        <v>86</v>
      </c>
      <c r="C77" t="s">
        <v>126</v>
      </c>
      <c r="D77" s="53">
        <v>2004</v>
      </c>
      <c r="E77" s="79">
        <v>35.229999999999997</v>
      </c>
      <c r="F77" s="79">
        <v>4.7099999999999973</v>
      </c>
    </row>
    <row r="78" spans="1:6" x14ac:dyDescent="0.2">
      <c r="A78" s="53">
        <v>72</v>
      </c>
      <c r="B78" s="53">
        <v>12</v>
      </c>
      <c r="C78" t="s">
        <v>37</v>
      </c>
      <c r="D78" s="53">
        <v>2006</v>
      </c>
      <c r="E78" s="79">
        <v>35.380000000000003</v>
      </c>
      <c r="F78" s="79">
        <v>4.860000000000003</v>
      </c>
    </row>
    <row r="79" spans="1:6" x14ac:dyDescent="0.2">
      <c r="A79" s="53">
        <v>82</v>
      </c>
      <c r="B79" s="53">
        <v>125</v>
      </c>
      <c r="C79">
        <v>0</v>
      </c>
      <c r="D79" s="53">
        <v>0</v>
      </c>
      <c r="E79" s="79">
        <v>35.39</v>
      </c>
      <c r="F79" s="79">
        <v>4.870000000000001</v>
      </c>
    </row>
    <row r="80" spans="1:6" x14ac:dyDescent="0.2">
      <c r="A80" s="53">
        <v>37</v>
      </c>
      <c r="B80" s="53">
        <v>74</v>
      </c>
      <c r="C80" t="s">
        <v>97</v>
      </c>
      <c r="D80" s="53">
        <v>2006</v>
      </c>
      <c r="E80" s="79">
        <v>35.43</v>
      </c>
      <c r="F80" s="79">
        <v>4.91</v>
      </c>
    </row>
    <row r="81" spans="1:6" x14ac:dyDescent="0.2">
      <c r="A81" s="53">
        <v>8</v>
      </c>
      <c r="B81" s="53">
        <v>16</v>
      </c>
      <c r="C81" t="s">
        <v>44</v>
      </c>
      <c r="D81" s="53">
        <v>2005</v>
      </c>
      <c r="E81" s="79">
        <v>35.47</v>
      </c>
      <c r="F81" s="79">
        <v>4.9499999999999993</v>
      </c>
    </row>
    <row r="82" spans="1:6" x14ac:dyDescent="0.2">
      <c r="A82" s="53">
        <v>22</v>
      </c>
      <c r="B82" s="53">
        <v>12</v>
      </c>
      <c r="C82" t="s">
        <v>37</v>
      </c>
      <c r="D82" s="53">
        <v>2006</v>
      </c>
      <c r="E82" s="79">
        <v>35.51</v>
      </c>
      <c r="F82" s="79">
        <v>4.9899999999999984</v>
      </c>
    </row>
    <row r="83" spans="1:6" x14ac:dyDescent="0.2">
      <c r="A83" s="53">
        <v>92</v>
      </c>
      <c r="B83" s="53">
        <v>2</v>
      </c>
      <c r="C83" t="s">
        <v>12</v>
      </c>
      <c r="D83" s="53">
        <v>2005</v>
      </c>
      <c r="E83" s="79">
        <v>35.549999999999997</v>
      </c>
      <c r="F83" s="79">
        <v>5.0299999999999976</v>
      </c>
    </row>
    <row r="84" spans="1:6" x14ac:dyDescent="0.2">
      <c r="A84" s="53">
        <v>88</v>
      </c>
      <c r="B84" s="53">
        <v>84</v>
      </c>
      <c r="C84" t="s">
        <v>119</v>
      </c>
      <c r="D84" s="53">
        <v>2006</v>
      </c>
      <c r="E84" s="79">
        <v>35.58</v>
      </c>
      <c r="F84" s="79">
        <v>5.0599999999999987</v>
      </c>
    </row>
    <row r="85" spans="1:6" x14ac:dyDescent="0.2">
      <c r="A85" s="53">
        <v>19</v>
      </c>
      <c r="B85" s="53">
        <v>125</v>
      </c>
      <c r="C85">
        <v>0</v>
      </c>
      <c r="D85" s="53">
        <v>0</v>
      </c>
      <c r="E85" s="79">
        <v>35.590000000000003</v>
      </c>
      <c r="F85" s="79">
        <v>5.0700000000000038</v>
      </c>
    </row>
    <row r="86" spans="1:6" x14ac:dyDescent="0.2">
      <c r="A86" s="53">
        <v>30</v>
      </c>
      <c r="B86" s="53">
        <v>16</v>
      </c>
      <c r="C86" t="s">
        <v>44</v>
      </c>
      <c r="D86" s="53">
        <v>2005</v>
      </c>
      <c r="E86" s="79">
        <v>35.71</v>
      </c>
      <c r="F86" s="79">
        <v>5.1900000000000013</v>
      </c>
    </row>
    <row r="87" spans="1:6" x14ac:dyDescent="0.2">
      <c r="A87" s="53">
        <v>66</v>
      </c>
      <c r="B87" s="53">
        <v>2</v>
      </c>
      <c r="C87" t="s">
        <v>12</v>
      </c>
      <c r="D87" s="53">
        <v>2005</v>
      </c>
      <c r="E87" s="79">
        <v>35.72</v>
      </c>
      <c r="F87" s="79">
        <v>5.1999999999999993</v>
      </c>
    </row>
    <row r="88" spans="1:6" x14ac:dyDescent="0.2">
      <c r="A88" s="53">
        <v>94</v>
      </c>
      <c r="B88" s="53">
        <v>86</v>
      </c>
      <c r="C88" t="s">
        <v>126</v>
      </c>
      <c r="D88" s="53">
        <v>2004</v>
      </c>
      <c r="E88" s="79">
        <v>35.770000000000003</v>
      </c>
      <c r="F88" s="79">
        <v>5.2500000000000036</v>
      </c>
    </row>
    <row r="89" spans="1:6" x14ac:dyDescent="0.2">
      <c r="A89" s="53">
        <v>107</v>
      </c>
      <c r="B89" s="53">
        <v>14</v>
      </c>
      <c r="C89" t="s">
        <v>41</v>
      </c>
      <c r="D89" s="53">
        <v>2005</v>
      </c>
      <c r="E89" s="79">
        <v>35.799999999999997</v>
      </c>
      <c r="F89" s="79">
        <v>5.2799999999999976</v>
      </c>
    </row>
    <row r="90" spans="1:6" x14ac:dyDescent="0.2">
      <c r="A90" s="53">
        <v>59</v>
      </c>
      <c r="B90" s="53">
        <v>74</v>
      </c>
      <c r="C90" t="s">
        <v>97</v>
      </c>
      <c r="D90" s="53">
        <v>2006</v>
      </c>
      <c r="E90" s="79">
        <v>35.81</v>
      </c>
      <c r="F90" s="79">
        <v>5.2900000000000027</v>
      </c>
    </row>
    <row r="91" spans="1:6" x14ac:dyDescent="0.2">
      <c r="A91" s="53">
        <v>67</v>
      </c>
      <c r="B91" s="53">
        <v>66</v>
      </c>
      <c r="C91" t="s">
        <v>83</v>
      </c>
      <c r="D91" s="53">
        <v>2005</v>
      </c>
      <c r="E91" s="79">
        <v>35.83</v>
      </c>
      <c r="F91" s="79">
        <v>5.3099999999999987</v>
      </c>
    </row>
    <row r="92" spans="1:6" x14ac:dyDescent="0.2">
      <c r="A92" s="53">
        <v>110</v>
      </c>
      <c r="B92" s="53">
        <v>2</v>
      </c>
      <c r="C92" t="s">
        <v>12</v>
      </c>
      <c r="D92" s="53">
        <v>2005</v>
      </c>
      <c r="E92" s="79">
        <v>35.86</v>
      </c>
      <c r="F92" s="79">
        <v>5.34</v>
      </c>
    </row>
    <row r="93" spans="1:6" x14ac:dyDescent="0.2">
      <c r="A93" s="53">
        <v>93</v>
      </c>
      <c r="B93" s="53">
        <v>66</v>
      </c>
      <c r="C93" t="s">
        <v>83</v>
      </c>
      <c r="D93" s="53">
        <v>2005</v>
      </c>
      <c r="E93" s="79">
        <v>35.869999999999997</v>
      </c>
      <c r="F93" s="79">
        <v>5.3499999999999979</v>
      </c>
    </row>
    <row r="94" spans="1:6" x14ac:dyDescent="0.2">
      <c r="A94" s="53">
        <v>89</v>
      </c>
      <c r="B94" s="53">
        <v>14</v>
      </c>
      <c r="C94" t="s">
        <v>41</v>
      </c>
      <c r="D94" s="53">
        <v>2005</v>
      </c>
      <c r="E94" s="79">
        <v>36.020000000000003</v>
      </c>
      <c r="F94" s="79">
        <v>5.5000000000000036</v>
      </c>
    </row>
    <row r="95" spans="1:6" x14ac:dyDescent="0.2">
      <c r="A95" s="53">
        <v>33</v>
      </c>
      <c r="B95" s="53">
        <v>14</v>
      </c>
      <c r="C95" t="s">
        <v>41</v>
      </c>
      <c r="D95" s="53">
        <v>2005</v>
      </c>
      <c r="E95" s="79">
        <v>36.03</v>
      </c>
      <c r="F95" s="79">
        <v>5.5100000000000016</v>
      </c>
    </row>
    <row r="96" spans="1:6" x14ac:dyDescent="0.2">
      <c r="A96" s="53">
        <v>55</v>
      </c>
      <c r="B96" s="53">
        <v>84</v>
      </c>
      <c r="C96" t="s">
        <v>119</v>
      </c>
      <c r="D96" s="53">
        <v>2006</v>
      </c>
      <c r="E96" s="79">
        <v>36.18</v>
      </c>
      <c r="F96" s="79">
        <v>5.66</v>
      </c>
    </row>
    <row r="97" spans="1:6" x14ac:dyDescent="0.2">
      <c r="A97" s="53">
        <v>49</v>
      </c>
      <c r="B97" s="53">
        <v>12</v>
      </c>
      <c r="C97" t="s">
        <v>37</v>
      </c>
      <c r="D97" s="53">
        <v>2006</v>
      </c>
      <c r="E97" s="79">
        <v>36.58</v>
      </c>
      <c r="F97" s="79">
        <v>6.0599999999999987</v>
      </c>
    </row>
    <row r="98" spans="1:6" x14ac:dyDescent="0.2">
      <c r="A98" s="53">
        <v>68</v>
      </c>
      <c r="B98" s="53">
        <v>125</v>
      </c>
      <c r="C98">
        <v>0</v>
      </c>
      <c r="D98" s="53">
        <v>0</v>
      </c>
      <c r="E98" s="79">
        <v>36.619999999999997</v>
      </c>
      <c r="F98" s="79">
        <v>6.0999999999999979</v>
      </c>
    </row>
    <row r="99" spans="1:6" x14ac:dyDescent="0.2">
      <c r="A99" s="53">
        <v>90</v>
      </c>
      <c r="B99" s="53">
        <v>4</v>
      </c>
      <c r="C99" t="s">
        <v>18</v>
      </c>
      <c r="D99" s="53">
        <v>2006</v>
      </c>
      <c r="E99" s="79">
        <v>36.69</v>
      </c>
      <c r="F99" s="79">
        <v>6.1699999999999982</v>
      </c>
    </row>
    <row r="100" spans="1:6" x14ac:dyDescent="0.2">
      <c r="A100" s="53">
        <v>76</v>
      </c>
      <c r="B100" s="53">
        <v>4</v>
      </c>
      <c r="C100" t="s">
        <v>18</v>
      </c>
      <c r="D100" s="53">
        <v>2006</v>
      </c>
      <c r="E100" s="79">
        <v>36.97</v>
      </c>
      <c r="F100" s="79">
        <v>6.4499999999999993</v>
      </c>
    </row>
    <row r="101" spans="1:6" x14ac:dyDescent="0.2">
      <c r="A101" s="53">
        <v>57</v>
      </c>
      <c r="B101" s="53">
        <v>14</v>
      </c>
      <c r="C101" t="s">
        <v>41</v>
      </c>
      <c r="D101" s="53">
        <v>2005</v>
      </c>
      <c r="E101" s="79">
        <v>37</v>
      </c>
      <c r="F101" s="79">
        <v>6.48</v>
      </c>
    </row>
    <row r="102" spans="1:6" x14ac:dyDescent="0.2">
      <c r="A102" s="53">
        <v>105</v>
      </c>
      <c r="B102" s="53">
        <v>4</v>
      </c>
      <c r="C102" t="s">
        <v>18</v>
      </c>
      <c r="D102" s="53">
        <v>2006</v>
      </c>
      <c r="E102" s="79">
        <v>37.19</v>
      </c>
      <c r="F102" s="79">
        <v>6.6699999999999982</v>
      </c>
    </row>
    <row r="103" spans="1:6" x14ac:dyDescent="0.2">
      <c r="A103" s="53">
        <v>13</v>
      </c>
      <c r="B103" s="53">
        <v>68</v>
      </c>
      <c r="C103" t="s">
        <v>87</v>
      </c>
      <c r="D103" s="53">
        <v>2005</v>
      </c>
      <c r="E103" s="79">
        <v>37.85</v>
      </c>
      <c r="F103" s="79">
        <v>7.3300000000000018</v>
      </c>
    </row>
    <row r="104" spans="1:6" x14ac:dyDescent="0.2">
      <c r="A104" s="53">
        <v>54</v>
      </c>
      <c r="B104" s="53">
        <v>4</v>
      </c>
      <c r="C104" t="s">
        <v>18</v>
      </c>
      <c r="D104" s="53">
        <v>2006</v>
      </c>
      <c r="E104" s="79">
        <v>37.96</v>
      </c>
      <c r="F104" s="79">
        <v>7.4400000000000013</v>
      </c>
    </row>
    <row r="105" spans="1:6" x14ac:dyDescent="0.2">
      <c r="A105" s="53">
        <v>50</v>
      </c>
      <c r="B105" s="53">
        <v>22</v>
      </c>
      <c r="C105" t="s">
        <v>49</v>
      </c>
      <c r="D105" s="53">
        <v>2004</v>
      </c>
      <c r="E105" s="79">
        <v>39.270000000000003</v>
      </c>
      <c r="F105" s="79">
        <v>8.7500000000000036</v>
      </c>
    </row>
    <row r="106" spans="1:6" x14ac:dyDescent="0.2">
      <c r="A106" s="53">
        <v>10</v>
      </c>
      <c r="B106" s="53">
        <v>58</v>
      </c>
      <c r="C106" t="s">
        <v>76</v>
      </c>
      <c r="D106" s="53">
        <v>2007</v>
      </c>
      <c r="E106" s="79">
        <v>39.29</v>
      </c>
      <c r="F106" s="79">
        <v>8.77</v>
      </c>
    </row>
    <row r="107" spans="1:6" x14ac:dyDescent="0.2">
      <c r="A107" s="53">
        <v>35</v>
      </c>
      <c r="B107" s="53">
        <v>68</v>
      </c>
      <c r="C107" t="s">
        <v>87</v>
      </c>
      <c r="D107" s="53">
        <v>2005</v>
      </c>
      <c r="E107" s="79">
        <v>39.520000000000003</v>
      </c>
      <c r="F107" s="79">
        <v>9.0000000000000036</v>
      </c>
    </row>
    <row r="108" spans="1:6" x14ac:dyDescent="0.2">
      <c r="A108" s="53">
        <v>104</v>
      </c>
      <c r="B108" s="53">
        <v>29</v>
      </c>
      <c r="C108" t="s">
        <v>54</v>
      </c>
      <c r="D108" s="53">
        <v>2009</v>
      </c>
      <c r="E108" s="79">
        <v>39.630000000000003</v>
      </c>
      <c r="F108" s="79">
        <v>9.110000000000003</v>
      </c>
    </row>
    <row r="109" spans="1:6" x14ac:dyDescent="0.2">
      <c r="A109" s="53">
        <v>31</v>
      </c>
      <c r="B109" s="53">
        <v>58</v>
      </c>
      <c r="C109" t="s">
        <v>76</v>
      </c>
      <c r="D109" s="53">
        <v>2007</v>
      </c>
      <c r="E109" s="79">
        <v>39.93</v>
      </c>
      <c r="F109" s="79">
        <v>9.41</v>
      </c>
    </row>
    <row r="110" spans="1:6" x14ac:dyDescent="0.2">
      <c r="A110" s="53">
        <v>60</v>
      </c>
      <c r="B110" s="53">
        <v>29</v>
      </c>
      <c r="C110" t="s">
        <v>54</v>
      </c>
      <c r="D110" s="53">
        <v>2009</v>
      </c>
      <c r="E110" s="79">
        <v>40.25</v>
      </c>
      <c r="F110" s="79">
        <v>9.73</v>
      </c>
    </row>
    <row r="111" spans="1:6" x14ac:dyDescent="0.2">
      <c r="A111" s="53">
        <v>48</v>
      </c>
      <c r="B111" s="53">
        <v>72</v>
      </c>
      <c r="C111" t="s">
        <v>93</v>
      </c>
      <c r="D111" s="53">
        <v>2006</v>
      </c>
      <c r="E111" s="79">
        <v>43.62</v>
      </c>
      <c r="F111" s="79">
        <v>13.099999999999998</v>
      </c>
    </row>
    <row r="112" spans="1:6" x14ac:dyDescent="0.2">
      <c r="A112" s="53">
        <v>23</v>
      </c>
      <c r="B112" s="53">
        <v>72</v>
      </c>
      <c r="C112" t="s">
        <v>93</v>
      </c>
      <c r="D112" s="53">
        <v>2006</v>
      </c>
      <c r="E112" s="79">
        <v>45.37</v>
      </c>
      <c r="F112" s="79">
        <v>14.849999999999998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6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10.83203125" customWidth="1"/>
    <col min="2" max="2" width="11" style="82" customWidth="1"/>
    <col min="3" max="3" width="11" style="83" customWidth="1"/>
    <col min="4" max="4" width="15.5" customWidth="1"/>
    <col min="5" max="5" width="10.83203125" customWidth="1"/>
    <col min="6" max="6" width="11" style="84" customWidth="1"/>
    <col min="7" max="7" width="11" style="80" customWidth="1"/>
    <col min="8" max="1025" width="10.83203125" customWidth="1"/>
  </cols>
  <sheetData>
    <row r="1" spans="1:7" x14ac:dyDescent="0.2">
      <c r="A1" s="53" t="s">
        <v>6</v>
      </c>
      <c r="B1" s="82" t="s">
        <v>200</v>
      </c>
      <c r="C1" s="83" t="s">
        <v>198</v>
      </c>
      <c r="D1" t="s">
        <v>1</v>
      </c>
      <c r="E1" s="53" t="s">
        <v>2</v>
      </c>
      <c r="F1" s="84" t="s">
        <v>198</v>
      </c>
      <c r="G1" s="79" t="s">
        <v>199</v>
      </c>
    </row>
    <row r="2" spans="1:7" x14ac:dyDescent="0.2">
      <c r="A2">
        <v>3</v>
      </c>
      <c r="B2" s="85">
        <v>27</v>
      </c>
      <c r="C2" s="86">
        <v>26.75</v>
      </c>
      <c r="D2" t="s">
        <v>53</v>
      </c>
      <c r="E2" s="53">
        <v>2002</v>
      </c>
      <c r="F2" s="87">
        <v>26.75</v>
      </c>
    </row>
    <row r="3" spans="1:7" x14ac:dyDescent="0.2">
      <c r="A3">
        <v>39</v>
      </c>
      <c r="B3" s="82">
        <v>3</v>
      </c>
      <c r="C3" s="86">
        <v>27.03</v>
      </c>
      <c r="D3" t="s">
        <v>15</v>
      </c>
      <c r="E3" s="53">
        <v>2003</v>
      </c>
      <c r="F3" s="87">
        <v>27.03</v>
      </c>
      <c r="G3" s="80">
        <v>0.28000000000000114</v>
      </c>
    </row>
    <row r="4" spans="1:7" x14ac:dyDescent="0.2">
      <c r="A4">
        <v>29</v>
      </c>
      <c r="B4" s="82">
        <v>27</v>
      </c>
      <c r="C4" s="86">
        <v>27.14</v>
      </c>
      <c r="D4" t="s">
        <v>53</v>
      </c>
      <c r="E4" s="53">
        <v>2002</v>
      </c>
      <c r="F4" s="87">
        <v>27.14</v>
      </c>
      <c r="G4" s="80">
        <v>0.39000000000000057</v>
      </c>
    </row>
    <row r="5" spans="1:7" x14ac:dyDescent="0.2">
      <c r="A5">
        <v>1</v>
      </c>
      <c r="B5" s="85">
        <v>9</v>
      </c>
      <c r="C5" s="86">
        <v>27.28</v>
      </c>
      <c r="D5" t="s">
        <v>30</v>
      </c>
      <c r="E5" s="53">
        <v>2003</v>
      </c>
      <c r="F5" s="87">
        <v>27.28</v>
      </c>
      <c r="G5" s="80">
        <v>0.53000000000000114</v>
      </c>
    </row>
    <row r="6" spans="1:7" x14ac:dyDescent="0.2">
      <c r="A6">
        <v>49</v>
      </c>
      <c r="B6" s="82">
        <v>9</v>
      </c>
      <c r="C6" s="83">
        <v>27.43</v>
      </c>
      <c r="D6" t="s">
        <v>30</v>
      </c>
      <c r="E6" s="53">
        <v>2003</v>
      </c>
      <c r="F6" s="84">
        <v>27.43</v>
      </c>
      <c r="G6" s="80">
        <v>0.67999999999999972</v>
      </c>
    </row>
    <row r="7" spans="1:7" x14ac:dyDescent="0.2">
      <c r="A7">
        <v>13</v>
      </c>
      <c r="B7" s="85">
        <v>3</v>
      </c>
      <c r="C7" s="86">
        <v>27.43</v>
      </c>
      <c r="D7" t="s">
        <v>15</v>
      </c>
      <c r="E7" s="53">
        <v>2003</v>
      </c>
      <c r="F7" s="87">
        <v>27.43</v>
      </c>
      <c r="G7" s="80">
        <v>0.67999999999999972</v>
      </c>
    </row>
    <row r="8" spans="1:7" x14ac:dyDescent="0.2">
      <c r="A8">
        <v>90</v>
      </c>
      <c r="B8" s="82">
        <v>3</v>
      </c>
      <c r="C8" s="83">
        <v>27.5</v>
      </c>
      <c r="D8" t="s">
        <v>15</v>
      </c>
      <c r="E8" s="53">
        <v>2003</v>
      </c>
      <c r="F8" s="84">
        <v>27.5</v>
      </c>
      <c r="G8" s="80">
        <v>0.75</v>
      </c>
    </row>
    <row r="9" spans="1:7" x14ac:dyDescent="0.2">
      <c r="A9">
        <v>99</v>
      </c>
      <c r="B9" s="82">
        <v>9</v>
      </c>
      <c r="C9" s="83">
        <v>27.53</v>
      </c>
      <c r="D9" t="s">
        <v>30</v>
      </c>
      <c r="E9" s="53">
        <v>2003</v>
      </c>
      <c r="F9" s="84">
        <v>27.53</v>
      </c>
      <c r="G9" s="80">
        <v>0.78000000000000114</v>
      </c>
    </row>
    <row r="10" spans="1:7" x14ac:dyDescent="0.2">
      <c r="A10">
        <v>55</v>
      </c>
      <c r="B10" s="82">
        <v>27</v>
      </c>
      <c r="C10" s="83">
        <v>27.57</v>
      </c>
      <c r="D10" t="s">
        <v>53</v>
      </c>
      <c r="E10" s="53">
        <v>2002</v>
      </c>
      <c r="F10" s="84">
        <v>27.57</v>
      </c>
      <c r="G10" s="80">
        <v>0.82000000000000028</v>
      </c>
    </row>
    <row r="11" spans="1:7" x14ac:dyDescent="0.2">
      <c r="A11">
        <v>36</v>
      </c>
      <c r="B11" s="82">
        <v>80</v>
      </c>
      <c r="C11" s="86">
        <v>27.67</v>
      </c>
      <c r="D11" t="s">
        <v>106</v>
      </c>
      <c r="E11" s="53">
        <v>2002</v>
      </c>
      <c r="F11" s="87">
        <v>27.67</v>
      </c>
      <c r="G11" s="80">
        <v>0.92000000000000171</v>
      </c>
    </row>
    <row r="12" spans="1:7" x14ac:dyDescent="0.2">
      <c r="A12">
        <v>81</v>
      </c>
      <c r="B12" s="82">
        <v>27</v>
      </c>
      <c r="C12" s="83">
        <v>27.71</v>
      </c>
      <c r="D12" t="s">
        <v>53</v>
      </c>
      <c r="E12" s="53">
        <v>2002</v>
      </c>
      <c r="F12" s="84">
        <v>27.71</v>
      </c>
      <c r="G12" s="80">
        <v>0.96000000000000085</v>
      </c>
    </row>
    <row r="13" spans="1:7" x14ac:dyDescent="0.2">
      <c r="A13">
        <v>64</v>
      </c>
      <c r="B13" s="82">
        <v>3</v>
      </c>
      <c r="C13" s="83">
        <v>27.81</v>
      </c>
      <c r="D13" t="s">
        <v>15</v>
      </c>
      <c r="E13" s="53">
        <v>2003</v>
      </c>
      <c r="F13" s="84">
        <v>27.81</v>
      </c>
      <c r="G13" s="80">
        <v>1.0599999999999987</v>
      </c>
    </row>
    <row r="14" spans="1:7" x14ac:dyDescent="0.2">
      <c r="A14">
        <v>11</v>
      </c>
      <c r="B14" s="85">
        <v>80</v>
      </c>
      <c r="C14" s="86">
        <v>27.92</v>
      </c>
      <c r="D14" t="s">
        <v>106</v>
      </c>
      <c r="E14" s="53">
        <v>2002</v>
      </c>
      <c r="F14" s="87">
        <v>27.92</v>
      </c>
      <c r="G14" s="80">
        <v>1.1700000000000017</v>
      </c>
    </row>
    <row r="15" spans="1:7" x14ac:dyDescent="0.2">
      <c r="A15">
        <v>62</v>
      </c>
      <c r="B15" s="82">
        <v>80</v>
      </c>
      <c r="C15" s="83">
        <v>27.98</v>
      </c>
      <c r="D15" t="s">
        <v>106</v>
      </c>
      <c r="E15" s="53">
        <v>2002</v>
      </c>
      <c r="F15" s="84">
        <v>27.98</v>
      </c>
      <c r="G15" s="80">
        <v>1.2300000000000004</v>
      </c>
    </row>
    <row r="16" spans="1:7" x14ac:dyDescent="0.2">
      <c r="A16">
        <v>75</v>
      </c>
      <c r="B16" s="82">
        <v>9</v>
      </c>
      <c r="C16" s="83">
        <v>28.06</v>
      </c>
      <c r="D16" t="s">
        <v>30</v>
      </c>
      <c r="E16" s="53">
        <v>2003</v>
      </c>
      <c r="F16" s="84">
        <v>28.06</v>
      </c>
      <c r="G16" s="80">
        <v>1.3099999999999987</v>
      </c>
    </row>
    <row r="17" spans="1:7" x14ac:dyDescent="0.2">
      <c r="A17">
        <v>86</v>
      </c>
      <c r="B17" s="82">
        <v>80</v>
      </c>
      <c r="C17" s="83">
        <v>28.17</v>
      </c>
      <c r="D17" t="s">
        <v>106</v>
      </c>
      <c r="E17" s="53">
        <v>2002</v>
      </c>
      <c r="F17" s="84">
        <v>28.17</v>
      </c>
      <c r="G17" s="80">
        <v>1.4200000000000017</v>
      </c>
    </row>
    <row r="18" spans="1:7" x14ac:dyDescent="0.2">
      <c r="A18">
        <v>105</v>
      </c>
      <c r="B18" s="82">
        <v>27</v>
      </c>
      <c r="C18" s="83">
        <v>28.21</v>
      </c>
      <c r="D18" t="s">
        <v>53</v>
      </c>
      <c r="E18" s="53">
        <v>2002</v>
      </c>
      <c r="F18" s="84">
        <v>28.21</v>
      </c>
      <c r="G18" s="80">
        <v>1.4600000000000009</v>
      </c>
    </row>
    <row r="19" spans="1:7" x14ac:dyDescent="0.2">
      <c r="A19">
        <v>4</v>
      </c>
      <c r="B19" s="85">
        <v>7</v>
      </c>
      <c r="C19" s="86">
        <v>28.22</v>
      </c>
      <c r="D19" t="s">
        <v>25</v>
      </c>
      <c r="E19" s="53">
        <v>2002</v>
      </c>
      <c r="F19" s="87">
        <v>28.22</v>
      </c>
      <c r="G19" s="80">
        <v>1.4699999999999989</v>
      </c>
    </row>
    <row r="20" spans="1:7" x14ac:dyDescent="0.2">
      <c r="A20">
        <v>120</v>
      </c>
      <c r="B20" s="82">
        <v>9</v>
      </c>
      <c r="C20" s="83">
        <v>28.24</v>
      </c>
      <c r="D20" t="s">
        <v>30</v>
      </c>
      <c r="E20" s="53">
        <v>2003</v>
      </c>
      <c r="F20" s="84">
        <v>28.24</v>
      </c>
      <c r="G20" s="80">
        <v>1.4899999999999984</v>
      </c>
    </row>
    <row r="21" spans="1:7" x14ac:dyDescent="0.2">
      <c r="A21">
        <v>109</v>
      </c>
      <c r="B21" s="82">
        <v>3</v>
      </c>
      <c r="C21" s="83">
        <v>28.49</v>
      </c>
      <c r="D21" t="s">
        <v>15</v>
      </c>
      <c r="E21" s="53">
        <v>2003</v>
      </c>
      <c r="F21" s="84">
        <v>28.49</v>
      </c>
      <c r="G21" s="80">
        <v>1.7399999999999984</v>
      </c>
    </row>
    <row r="22" spans="1:7" x14ac:dyDescent="0.2">
      <c r="A22">
        <v>17</v>
      </c>
      <c r="B22" s="85">
        <v>42</v>
      </c>
      <c r="C22" s="86">
        <v>28.58</v>
      </c>
      <c r="D22" t="s">
        <v>64</v>
      </c>
      <c r="E22" s="53">
        <v>2004</v>
      </c>
      <c r="F22" s="87">
        <v>28.58</v>
      </c>
      <c r="G22" s="80">
        <v>1.8299999999999983</v>
      </c>
    </row>
    <row r="23" spans="1:7" x14ac:dyDescent="0.2">
      <c r="A23">
        <v>68</v>
      </c>
      <c r="B23" s="82">
        <v>42</v>
      </c>
      <c r="C23" s="83">
        <v>28.59</v>
      </c>
      <c r="D23" t="s">
        <v>64</v>
      </c>
      <c r="E23" s="53">
        <v>2004</v>
      </c>
      <c r="F23" s="84">
        <v>28.59</v>
      </c>
      <c r="G23" s="80">
        <v>1.8399999999999999</v>
      </c>
    </row>
    <row r="24" spans="1:7" x14ac:dyDescent="0.2">
      <c r="A24">
        <v>56</v>
      </c>
      <c r="B24" s="82">
        <v>7</v>
      </c>
      <c r="C24" s="83">
        <v>28.64</v>
      </c>
      <c r="D24" t="s">
        <v>25</v>
      </c>
      <c r="E24" s="53">
        <v>2002</v>
      </c>
      <c r="F24" s="84">
        <v>28.64</v>
      </c>
      <c r="G24" s="80">
        <v>1.8900000000000006</v>
      </c>
    </row>
    <row r="25" spans="1:7" x14ac:dyDescent="0.2">
      <c r="A25">
        <v>107</v>
      </c>
      <c r="B25" s="82">
        <v>80</v>
      </c>
      <c r="C25" s="83">
        <v>28.65</v>
      </c>
      <c r="D25" t="s">
        <v>106</v>
      </c>
      <c r="E25" s="53">
        <v>2002</v>
      </c>
      <c r="F25" s="84">
        <v>28.65</v>
      </c>
      <c r="G25" s="80">
        <v>1.8999999999999986</v>
      </c>
    </row>
    <row r="26" spans="1:7" x14ac:dyDescent="0.2">
      <c r="A26">
        <v>28</v>
      </c>
      <c r="B26" s="82">
        <v>37</v>
      </c>
      <c r="C26" s="86">
        <v>28.66</v>
      </c>
      <c r="D26" t="s">
        <v>60</v>
      </c>
      <c r="E26" s="53">
        <v>2003</v>
      </c>
      <c r="F26" s="87">
        <v>28.66</v>
      </c>
      <c r="G26" s="80">
        <v>1.9100000000000001</v>
      </c>
    </row>
    <row r="27" spans="1:7" x14ac:dyDescent="0.2">
      <c r="A27">
        <v>80</v>
      </c>
      <c r="B27" s="82">
        <v>7</v>
      </c>
      <c r="C27" s="83">
        <v>28.69</v>
      </c>
      <c r="D27" t="s">
        <v>25</v>
      </c>
      <c r="E27" s="53">
        <v>2002</v>
      </c>
      <c r="F27" s="84">
        <v>28.69</v>
      </c>
      <c r="G27" s="80">
        <v>1.9400000000000013</v>
      </c>
    </row>
    <row r="28" spans="1:7" x14ac:dyDescent="0.2">
      <c r="A28">
        <v>70</v>
      </c>
      <c r="B28" s="82">
        <v>36</v>
      </c>
      <c r="C28" s="83">
        <v>28.81</v>
      </c>
      <c r="D28" t="s">
        <v>59</v>
      </c>
      <c r="E28" s="53">
        <v>2006</v>
      </c>
      <c r="F28" s="84">
        <v>28.81</v>
      </c>
      <c r="G28" s="80">
        <v>2.0599999999999987</v>
      </c>
    </row>
    <row r="29" spans="1:7" x14ac:dyDescent="0.2">
      <c r="A29">
        <v>41</v>
      </c>
      <c r="B29" s="82">
        <v>42</v>
      </c>
      <c r="C29" s="86">
        <v>28.96</v>
      </c>
      <c r="D29" t="s">
        <v>64</v>
      </c>
      <c r="E29" s="53">
        <v>2004</v>
      </c>
      <c r="F29" s="87">
        <v>28.96</v>
      </c>
      <c r="G29" s="80">
        <v>2.2100000000000009</v>
      </c>
    </row>
    <row r="30" spans="1:7" x14ac:dyDescent="0.2">
      <c r="A30">
        <v>21</v>
      </c>
      <c r="B30" s="82">
        <v>36</v>
      </c>
      <c r="C30" s="86">
        <v>28.98</v>
      </c>
      <c r="D30" t="s">
        <v>59</v>
      </c>
      <c r="E30" s="53">
        <v>2006</v>
      </c>
      <c r="F30" s="87">
        <v>28.98</v>
      </c>
      <c r="G30" s="80">
        <v>2.2300000000000004</v>
      </c>
    </row>
    <row r="31" spans="1:7" x14ac:dyDescent="0.2">
      <c r="A31">
        <v>111</v>
      </c>
      <c r="B31" s="82">
        <v>42</v>
      </c>
      <c r="C31" s="83">
        <v>29.01</v>
      </c>
      <c r="D31" t="s">
        <v>64</v>
      </c>
      <c r="E31" s="53">
        <v>2004</v>
      </c>
      <c r="F31" s="84">
        <v>29.01</v>
      </c>
      <c r="G31" s="80">
        <v>2.2600000000000016</v>
      </c>
    </row>
    <row r="32" spans="1:7" x14ac:dyDescent="0.2">
      <c r="A32">
        <v>54</v>
      </c>
      <c r="B32" s="82">
        <v>37</v>
      </c>
      <c r="C32" s="83">
        <v>29.01</v>
      </c>
      <c r="D32" t="s">
        <v>60</v>
      </c>
      <c r="E32" s="53">
        <v>2003</v>
      </c>
      <c r="F32" s="84">
        <v>29.01</v>
      </c>
      <c r="G32" s="80">
        <v>2.2600000000000016</v>
      </c>
    </row>
    <row r="33" spans="1:7" x14ac:dyDescent="0.2">
      <c r="A33">
        <v>2</v>
      </c>
      <c r="B33" s="85">
        <v>37</v>
      </c>
      <c r="C33" s="86">
        <v>29.07</v>
      </c>
      <c r="D33" t="s">
        <v>60</v>
      </c>
      <c r="E33" s="53">
        <v>2003</v>
      </c>
      <c r="F33" s="87">
        <v>29.07</v>
      </c>
      <c r="G33" s="80">
        <v>2.3200000000000003</v>
      </c>
    </row>
    <row r="34" spans="1:7" x14ac:dyDescent="0.2">
      <c r="A34">
        <v>26</v>
      </c>
      <c r="B34" s="82">
        <v>88</v>
      </c>
      <c r="C34" s="86">
        <v>29.11</v>
      </c>
      <c r="D34">
        <v>0</v>
      </c>
      <c r="E34" s="53">
        <v>0</v>
      </c>
      <c r="F34" s="87">
        <v>29.11</v>
      </c>
      <c r="G34" s="80">
        <v>2.3599999999999994</v>
      </c>
    </row>
    <row r="35" spans="1:7" x14ac:dyDescent="0.2">
      <c r="A35">
        <v>87</v>
      </c>
      <c r="B35" s="82">
        <v>64</v>
      </c>
      <c r="C35" s="83">
        <v>29.19</v>
      </c>
      <c r="D35" t="s">
        <v>81</v>
      </c>
      <c r="E35" s="53">
        <v>2004</v>
      </c>
      <c r="F35" s="84">
        <v>29.19</v>
      </c>
      <c r="G35" s="80">
        <v>2.4400000000000013</v>
      </c>
    </row>
    <row r="36" spans="1:7" x14ac:dyDescent="0.2">
      <c r="A36">
        <v>45</v>
      </c>
      <c r="B36" s="82">
        <v>36</v>
      </c>
      <c r="C36" s="83">
        <v>29.19</v>
      </c>
      <c r="D36" t="s">
        <v>59</v>
      </c>
      <c r="E36" s="53">
        <v>2006</v>
      </c>
      <c r="F36" s="84">
        <v>29.19</v>
      </c>
      <c r="G36" s="80">
        <v>2.4400000000000013</v>
      </c>
    </row>
    <row r="37" spans="1:7" x14ac:dyDescent="0.2">
      <c r="A37">
        <v>30</v>
      </c>
      <c r="B37" s="82">
        <v>86</v>
      </c>
      <c r="C37" s="86">
        <v>29.22</v>
      </c>
      <c r="D37" t="s">
        <v>126</v>
      </c>
      <c r="E37" s="53">
        <v>2004</v>
      </c>
      <c r="F37" s="87">
        <v>29.22</v>
      </c>
      <c r="G37" s="80">
        <v>2.4699999999999989</v>
      </c>
    </row>
    <row r="38" spans="1:7" x14ac:dyDescent="0.2">
      <c r="A38">
        <v>104</v>
      </c>
      <c r="B38" s="82">
        <v>7</v>
      </c>
      <c r="C38" s="83">
        <v>29.37</v>
      </c>
      <c r="D38" t="s">
        <v>25</v>
      </c>
      <c r="E38" s="53">
        <v>2002</v>
      </c>
      <c r="F38" s="84">
        <v>29.37</v>
      </c>
      <c r="G38" s="80">
        <v>2.620000000000001</v>
      </c>
    </row>
    <row r="39" spans="1:7" x14ac:dyDescent="0.2">
      <c r="A39">
        <v>35</v>
      </c>
      <c r="B39" s="82">
        <v>64</v>
      </c>
      <c r="C39" s="86">
        <v>29.38</v>
      </c>
      <c r="D39" t="s">
        <v>81</v>
      </c>
      <c r="E39" s="53">
        <v>2004</v>
      </c>
      <c r="F39" s="87">
        <v>29.38</v>
      </c>
      <c r="G39" s="80">
        <v>2.629999999999999</v>
      </c>
    </row>
    <row r="40" spans="1:7" x14ac:dyDescent="0.2">
      <c r="A40">
        <v>53</v>
      </c>
      <c r="B40" s="82">
        <v>88</v>
      </c>
      <c r="C40" s="83">
        <v>29.41</v>
      </c>
      <c r="D40">
        <v>0</v>
      </c>
      <c r="E40" s="53">
        <v>0</v>
      </c>
      <c r="F40" s="84">
        <v>29.41</v>
      </c>
      <c r="G40" s="80">
        <v>2.66</v>
      </c>
    </row>
    <row r="41" spans="1:7" x14ac:dyDescent="0.2">
      <c r="A41">
        <v>40</v>
      </c>
      <c r="B41" s="82">
        <v>6</v>
      </c>
      <c r="C41" s="86">
        <v>29.55</v>
      </c>
      <c r="D41" t="s">
        <v>22</v>
      </c>
      <c r="E41" s="53">
        <v>2003</v>
      </c>
      <c r="F41" s="87">
        <v>29.55</v>
      </c>
      <c r="G41" s="80">
        <v>2.8000000000000007</v>
      </c>
    </row>
    <row r="42" spans="1:7" x14ac:dyDescent="0.2">
      <c r="A42">
        <v>8</v>
      </c>
      <c r="B42" s="85">
        <v>86</v>
      </c>
      <c r="C42" s="86">
        <v>29.63</v>
      </c>
      <c r="D42" t="s">
        <v>126</v>
      </c>
      <c r="E42" s="53">
        <v>2004</v>
      </c>
      <c r="F42" s="87">
        <v>29.63</v>
      </c>
      <c r="G42" s="80">
        <v>2.879999999999999</v>
      </c>
    </row>
    <row r="43" spans="1:7" x14ac:dyDescent="0.2">
      <c r="A43">
        <v>67</v>
      </c>
      <c r="B43" s="82">
        <v>74</v>
      </c>
      <c r="C43" s="83">
        <v>29.76</v>
      </c>
      <c r="D43" t="s">
        <v>97</v>
      </c>
      <c r="E43" s="53">
        <v>2006</v>
      </c>
      <c r="F43" s="84">
        <v>29.76</v>
      </c>
      <c r="G43" s="80">
        <v>3.0100000000000016</v>
      </c>
    </row>
    <row r="44" spans="1:7" x14ac:dyDescent="0.2">
      <c r="A44">
        <v>15</v>
      </c>
      <c r="B44" s="85">
        <v>74</v>
      </c>
      <c r="C44" s="86">
        <v>29.77</v>
      </c>
      <c r="D44" t="s">
        <v>97</v>
      </c>
      <c r="E44" s="53">
        <v>2006</v>
      </c>
      <c r="F44" s="87">
        <v>29.77</v>
      </c>
      <c r="G44" s="80">
        <v>3.0199999999999996</v>
      </c>
    </row>
    <row r="45" spans="1:7" x14ac:dyDescent="0.2">
      <c r="A45">
        <v>76</v>
      </c>
      <c r="B45" s="82">
        <v>37</v>
      </c>
      <c r="C45" s="83">
        <v>29.79</v>
      </c>
      <c r="D45" t="s">
        <v>60</v>
      </c>
      <c r="E45" s="53">
        <v>2003</v>
      </c>
      <c r="F45" s="84">
        <v>29.79</v>
      </c>
      <c r="G45" s="80">
        <v>3.0399999999999991</v>
      </c>
    </row>
    <row r="46" spans="1:7" x14ac:dyDescent="0.2">
      <c r="A46">
        <v>65</v>
      </c>
      <c r="B46" s="82">
        <v>6</v>
      </c>
      <c r="C46" s="83">
        <v>29.84</v>
      </c>
      <c r="D46" t="s">
        <v>22</v>
      </c>
      <c r="E46" s="53">
        <v>2003</v>
      </c>
      <c r="F46" s="84">
        <v>29.84</v>
      </c>
      <c r="G46" s="80">
        <v>3.09</v>
      </c>
    </row>
    <row r="47" spans="1:7" x14ac:dyDescent="0.2">
      <c r="A47">
        <v>93</v>
      </c>
      <c r="B47" s="82">
        <v>36</v>
      </c>
      <c r="C47" s="83">
        <v>29.88</v>
      </c>
      <c r="D47" t="s">
        <v>59</v>
      </c>
      <c r="E47" s="53">
        <v>2006</v>
      </c>
      <c r="F47" s="84">
        <v>29.88</v>
      </c>
      <c r="G47" s="80">
        <v>3.129999999999999</v>
      </c>
    </row>
    <row r="48" spans="1:7" x14ac:dyDescent="0.2">
      <c r="A48">
        <v>95</v>
      </c>
      <c r="B48" s="82">
        <v>6</v>
      </c>
      <c r="C48" s="83">
        <v>29.9</v>
      </c>
      <c r="D48" t="s">
        <v>22</v>
      </c>
      <c r="E48" s="53">
        <v>2003</v>
      </c>
      <c r="F48" s="84">
        <v>29.9</v>
      </c>
      <c r="G48" s="80">
        <v>3.1499999999999986</v>
      </c>
    </row>
    <row r="49" spans="1:7" x14ac:dyDescent="0.2">
      <c r="A49">
        <v>61</v>
      </c>
      <c r="B49" s="82">
        <v>64</v>
      </c>
      <c r="C49" s="83">
        <v>29.91</v>
      </c>
      <c r="D49" t="s">
        <v>81</v>
      </c>
      <c r="E49" s="53">
        <v>2004</v>
      </c>
      <c r="F49" s="84">
        <v>29.91</v>
      </c>
      <c r="G49" s="80">
        <v>3.16</v>
      </c>
    </row>
    <row r="50" spans="1:7" ht="14" customHeight="1" x14ac:dyDescent="0.2">
      <c r="A50">
        <v>116</v>
      </c>
      <c r="B50" s="82">
        <v>36</v>
      </c>
      <c r="C50" s="83">
        <v>29.92</v>
      </c>
      <c r="D50" t="s">
        <v>59</v>
      </c>
      <c r="E50" s="53">
        <v>2006</v>
      </c>
      <c r="F50" s="84">
        <v>29.92</v>
      </c>
      <c r="G50" s="80">
        <v>3.1700000000000017</v>
      </c>
    </row>
    <row r="51" spans="1:7" x14ac:dyDescent="0.2">
      <c r="A51">
        <v>18</v>
      </c>
      <c r="B51" s="82">
        <v>84</v>
      </c>
      <c r="C51" s="86">
        <v>29.97</v>
      </c>
      <c r="D51" t="s">
        <v>119</v>
      </c>
      <c r="E51" s="53">
        <v>2006</v>
      </c>
      <c r="F51" s="87">
        <v>29.97</v>
      </c>
      <c r="G51" s="80">
        <v>3.2199999999999989</v>
      </c>
    </row>
    <row r="52" spans="1:7" x14ac:dyDescent="0.2">
      <c r="A52">
        <v>52</v>
      </c>
      <c r="B52" s="82">
        <v>12</v>
      </c>
      <c r="C52" s="83">
        <v>30.03</v>
      </c>
      <c r="D52" t="s">
        <v>37</v>
      </c>
      <c r="E52" s="53">
        <v>2006</v>
      </c>
      <c r="F52" s="84">
        <v>30.03</v>
      </c>
      <c r="G52" s="80">
        <v>3.2800000000000011</v>
      </c>
    </row>
    <row r="53" spans="1:7" x14ac:dyDescent="0.2">
      <c r="A53">
        <v>82</v>
      </c>
      <c r="B53" s="82">
        <v>86</v>
      </c>
      <c r="C53" s="83">
        <v>30.05</v>
      </c>
      <c r="D53" t="s">
        <v>126</v>
      </c>
      <c r="E53" s="53">
        <v>2004</v>
      </c>
      <c r="F53" s="84">
        <v>30.05</v>
      </c>
      <c r="G53" s="80">
        <v>3.3000000000000007</v>
      </c>
    </row>
    <row r="54" spans="1:7" x14ac:dyDescent="0.2">
      <c r="A54">
        <v>83</v>
      </c>
      <c r="B54" s="82">
        <v>11</v>
      </c>
      <c r="C54" s="83">
        <v>30.06</v>
      </c>
      <c r="D54" t="s">
        <v>34</v>
      </c>
      <c r="E54" s="53">
        <v>2006</v>
      </c>
      <c r="F54" s="84">
        <v>30.06</v>
      </c>
      <c r="G54" s="80">
        <v>3.3099999999999987</v>
      </c>
    </row>
    <row r="55" spans="1:7" x14ac:dyDescent="0.2">
      <c r="A55">
        <v>89</v>
      </c>
      <c r="B55" s="82">
        <v>22</v>
      </c>
      <c r="C55" s="83">
        <v>30.1</v>
      </c>
      <c r="D55" t="s">
        <v>49</v>
      </c>
      <c r="E55" s="53">
        <v>2004</v>
      </c>
      <c r="F55" s="84">
        <v>30.1</v>
      </c>
      <c r="G55" s="80">
        <v>3.3500000000000014</v>
      </c>
    </row>
    <row r="56" spans="1:7" x14ac:dyDescent="0.2">
      <c r="A56">
        <v>91</v>
      </c>
      <c r="B56" s="82">
        <v>74</v>
      </c>
      <c r="C56" s="83">
        <v>30.2</v>
      </c>
      <c r="D56" t="s">
        <v>97</v>
      </c>
      <c r="E56" s="53">
        <v>2006</v>
      </c>
      <c r="F56" s="84">
        <v>30.2</v>
      </c>
      <c r="G56" s="80">
        <v>3.4499999999999993</v>
      </c>
    </row>
    <row r="57" spans="1:7" x14ac:dyDescent="0.2">
      <c r="A57">
        <v>119</v>
      </c>
      <c r="B57" s="82">
        <v>14</v>
      </c>
      <c r="C57" s="83">
        <v>30.23</v>
      </c>
      <c r="D57" t="s">
        <v>41</v>
      </c>
      <c r="E57" s="53">
        <v>2005</v>
      </c>
      <c r="F57" s="84">
        <v>30.23</v>
      </c>
      <c r="G57" s="80">
        <v>3.4800000000000004</v>
      </c>
    </row>
    <row r="58" spans="1:7" x14ac:dyDescent="0.2">
      <c r="A58">
        <v>42</v>
      </c>
      <c r="B58" s="82">
        <v>74</v>
      </c>
      <c r="C58" s="86">
        <v>30.24</v>
      </c>
      <c r="D58" t="s">
        <v>97</v>
      </c>
      <c r="E58" s="53">
        <v>2006</v>
      </c>
      <c r="F58" s="87">
        <v>30.24</v>
      </c>
      <c r="G58" s="80">
        <v>3.4899999999999984</v>
      </c>
    </row>
    <row r="59" spans="1:7" x14ac:dyDescent="0.2">
      <c r="A59">
        <v>12</v>
      </c>
      <c r="B59" s="85">
        <v>22</v>
      </c>
      <c r="C59" s="86">
        <v>30.24</v>
      </c>
      <c r="D59" t="s">
        <v>49</v>
      </c>
      <c r="E59" s="53">
        <v>2004</v>
      </c>
      <c r="F59" s="87">
        <v>30.24</v>
      </c>
      <c r="G59" s="80">
        <v>3.4899999999999984</v>
      </c>
    </row>
    <row r="60" spans="1:7" x14ac:dyDescent="0.2">
      <c r="A60">
        <v>115</v>
      </c>
      <c r="B60" s="82">
        <v>6</v>
      </c>
      <c r="C60" s="83">
        <v>30.29</v>
      </c>
      <c r="D60" t="s">
        <v>22</v>
      </c>
      <c r="E60" s="53">
        <v>2003</v>
      </c>
      <c r="F60" s="84">
        <v>30.29</v>
      </c>
      <c r="G60" s="80">
        <v>3.5399999999999991</v>
      </c>
    </row>
    <row r="61" spans="1:7" x14ac:dyDescent="0.2">
      <c r="A61">
        <v>88</v>
      </c>
      <c r="B61" s="82">
        <v>125</v>
      </c>
      <c r="C61" s="83">
        <v>30.37</v>
      </c>
      <c r="D61">
        <v>0</v>
      </c>
      <c r="E61" s="53">
        <v>0</v>
      </c>
      <c r="F61" s="84">
        <v>30.37</v>
      </c>
      <c r="G61" s="80">
        <v>3.620000000000001</v>
      </c>
    </row>
    <row r="62" spans="1:7" x14ac:dyDescent="0.2">
      <c r="A62">
        <v>44</v>
      </c>
      <c r="B62" s="82">
        <v>84</v>
      </c>
      <c r="C62" s="86">
        <v>30.39</v>
      </c>
      <c r="D62" t="s">
        <v>119</v>
      </c>
      <c r="E62" s="53">
        <v>2006</v>
      </c>
      <c r="F62" s="87">
        <v>30.39</v>
      </c>
      <c r="G62" s="80">
        <v>3.6400000000000006</v>
      </c>
    </row>
    <row r="63" spans="1:7" x14ac:dyDescent="0.2">
      <c r="A63">
        <v>112</v>
      </c>
      <c r="B63" s="82">
        <v>74</v>
      </c>
      <c r="C63" s="83">
        <v>30.4</v>
      </c>
      <c r="D63" t="s">
        <v>97</v>
      </c>
      <c r="E63" s="53">
        <v>2006</v>
      </c>
      <c r="F63" s="84">
        <v>30.4</v>
      </c>
      <c r="G63" s="80">
        <v>3.6499999999999986</v>
      </c>
    </row>
    <row r="64" spans="1:7" x14ac:dyDescent="0.2">
      <c r="A64">
        <v>98</v>
      </c>
      <c r="B64" s="82">
        <v>14</v>
      </c>
      <c r="C64" s="83">
        <v>30.42</v>
      </c>
      <c r="D64" t="s">
        <v>41</v>
      </c>
      <c r="E64" s="53">
        <v>2005</v>
      </c>
      <c r="F64" s="84">
        <v>30.42</v>
      </c>
      <c r="G64" s="80">
        <v>3.6700000000000017</v>
      </c>
    </row>
    <row r="65" spans="1:7" x14ac:dyDescent="0.2">
      <c r="A65">
        <v>72</v>
      </c>
      <c r="B65" s="82">
        <v>14</v>
      </c>
      <c r="C65" s="83">
        <v>30.42</v>
      </c>
      <c r="D65" t="s">
        <v>41</v>
      </c>
      <c r="E65" s="53">
        <v>2005</v>
      </c>
      <c r="F65" s="84">
        <v>30.42</v>
      </c>
      <c r="G65" s="80">
        <v>3.6700000000000017</v>
      </c>
    </row>
    <row r="66" spans="1:7" x14ac:dyDescent="0.2">
      <c r="A66">
        <v>108</v>
      </c>
      <c r="B66" s="82">
        <v>22</v>
      </c>
      <c r="C66" s="83">
        <v>30.43</v>
      </c>
      <c r="D66" t="s">
        <v>49</v>
      </c>
      <c r="E66" s="53">
        <v>2004</v>
      </c>
      <c r="F66" s="84">
        <v>30.43</v>
      </c>
      <c r="G66" s="80">
        <v>3.6799999999999997</v>
      </c>
    </row>
    <row r="67" spans="1:7" x14ac:dyDescent="0.2">
      <c r="A67">
        <v>38</v>
      </c>
      <c r="B67" s="82">
        <v>22</v>
      </c>
      <c r="C67" s="86">
        <v>30.43</v>
      </c>
      <c r="D67" t="s">
        <v>49</v>
      </c>
      <c r="E67" s="53">
        <v>2004</v>
      </c>
      <c r="F67" s="87">
        <v>30.43</v>
      </c>
      <c r="G67" s="80">
        <v>3.6799999999999997</v>
      </c>
    </row>
    <row r="68" spans="1:7" x14ac:dyDescent="0.2">
      <c r="A68">
        <v>46</v>
      </c>
      <c r="B68" s="82">
        <v>14</v>
      </c>
      <c r="C68" s="83">
        <v>30.44</v>
      </c>
      <c r="D68" t="s">
        <v>41</v>
      </c>
      <c r="E68" s="53">
        <v>2005</v>
      </c>
      <c r="F68" s="84">
        <v>30.44</v>
      </c>
      <c r="G68" s="80">
        <v>3.6900000000000013</v>
      </c>
    </row>
    <row r="69" spans="1:7" x14ac:dyDescent="0.2">
      <c r="A69">
        <v>48</v>
      </c>
      <c r="B69" s="82">
        <v>2</v>
      </c>
      <c r="C69" s="83">
        <v>30.45</v>
      </c>
      <c r="D69" t="s">
        <v>12</v>
      </c>
      <c r="E69" s="53">
        <v>2005</v>
      </c>
      <c r="F69" s="84">
        <v>30.45</v>
      </c>
      <c r="G69" s="80">
        <v>3.6999999999999993</v>
      </c>
    </row>
    <row r="70" spans="1:7" x14ac:dyDescent="0.2">
      <c r="A70">
        <v>60</v>
      </c>
      <c r="B70" s="82">
        <v>11</v>
      </c>
      <c r="C70" s="83">
        <v>30.46</v>
      </c>
      <c r="D70" t="s">
        <v>34</v>
      </c>
      <c r="E70" s="53">
        <v>2006</v>
      </c>
      <c r="F70" s="84">
        <v>30.46</v>
      </c>
      <c r="G70" s="80">
        <v>3.7100000000000009</v>
      </c>
    </row>
    <row r="71" spans="1:7" x14ac:dyDescent="0.2">
      <c r="A71">
        <v>63</v>
      </c>
      <c r="B71" s="82">
        <v>125</v>
      </c>
      <c r="C71" s="83">
        <v>30.49</v>
      </c>
      <c r="D71">
        <v>0</v>
      </c>
      <c r="E71" s="53">
        <v>0</v>
      </c>
      <c r="F71" s="84">
        <v>30.49</v>
      </c>
      <c r="G71" s="80">
        <v>3.7399999999999984</v>
      </c>
    </row>
    <row r="72" spans="1:7" x14ac:dyDescent="0.2">
      <c r="A72">
        <v>47</v>
      </c>
      <c r="B72" s="82">
        <v>66</v>
      </c>
      <c r="C72" s="83">
        <v>30.5</v>
      </c>
      <c r="D72" t="s">
        <v>83</v>
      </c>
      <c r="E72" s="53">
        <v>2005</v>
      </c>
      <c r="F72" s="84">
        <v>30.5</v>
      </c>
      <c r="G72" s="80">
        <v>3.75</v>
      </c>
    </row>
    <row r="73" spans="1:7" x14ac:dyDescent="0.2">
      <c r="A73">
        <v>121</v>
      </c>
      <c r="B73" s="82">
        <v>37</v>
      </c>
      <c r="C73" s="83">
        <v>30.51</v>
      </c>
      <c r="D73" t="s">
        <v>60</v>
      </c>
      <c r="E73" s="53">
        <v>2003</v>
      </c>
      <c r="F73" s="84">
        <v>30.51</v>
      </c>
      <c r="G73" s="80">
        <v>3.7600000000000016</v>
      </c>
    </row>
    <row r="74" spans="1:7" x14ac:dyDescent="0.2">
      <c r="A74">
        <v>106</v>
      </c>
      <c r="B74" s="82">
        <v>125</v>
      </c>
      <c r="C74" s="83">
        <v>30.52</v>
      </c>
      <c r="D74">
        <v>0</v>
      </c>
      <c r="E74" s="53">
        <v>0</v>
      </c>
      <c r="F74" s="84">
        <v>30.52</v>
      </c>
      <c r="G74" s="80">
        <v>3.7699999999999996</v>
      </c>
    </row>
    <row r="75" spans="1:7" x14ac:dyDescent="0.2">
      <c r="A75">
        <v>73</v>
      </c>
      <c r="B75" s="82">
        <v>66</v>
      </c>
      <c r="C75" s="88">
        <v>30.59</v>
      </c>
      <c r="D75" t="s">
        <v>83</v>
      </c>
      <c r="E75" s="53">
        <v>2005</v>
      </c>
      <c r="F75" s="89">
        <v>30.59</v>
      </c>
      <c r="G75" s="80">
        <v>3.84</v>
      </c>
    </row>
    <row r="76" spans="1:7" x14ac:dyDescent="0.2">
      <c r="A76">
        <v>74</v>
      </c>
      <c r="B76" s="82">
        <v>2</v>
      </c>
      <c r="C76" s="83">
        <v>30.62</v>
      </c>
      <c r="D76" t="s">
        <v>12</v>
      </c>
      <c r="E76" s="53">
        <v>2005</v>
      </c>
      <c r="F76" s="84">
        <v>30.62</v>
      </c>
      <c r="G76" s="80">
        <v>3.870000000000001</v>
      </c>
    </row>
    <row r="77" spans="1:7" x14ac:dyDescent="0.2">
      <c r="A77">
        <v>103</v>
      </c>
      <c r="B77" s="82">
        <v>86</v>
      </c>
      <c r="C77" s="83">
        <v>30.63</v>
      </c>
      <c r="D77" t="s">
        <v>126</v>
      </c>
      <c r="E77" s="53">
        <v>2004</v>
      </c>
      <c r="F77" s="84">
        <v>30.63</v>
      </c>
      <c r="G77" s="80">
        <v>3.879999999999999</v>
      </c>
    </row>
    <row r="78" spans="1:7" x14ac:dyDescent="0.2">
      <c r="A78">
        <v>23</v>
      </c>
      <c r="B78" s="82">
        <v>2</v>
      </c>
      <c r="C78" s="86">
        <v>30.63</v>
      </c>
      <c r="D78" t="s">
        <v>12</v>
      </c>
      <c r="E78" s="53">
        <v>2005</v>
      </c>
      <c r="F78" s="87">
        <v>30.63</v>
      </c>
      <c r="G78" s="80">
        <v>3.879999999999999</v>
      </c>
    </row>
    <row r="79" spans="1:7" x14ac:dyDescent="0.2">
      <c r="A79">
        <v>43</v>
      </c>
      <c r="B79" s="82">
        <v>4</v>
      </c>
      <c r="C79" s="87">
        <v>30.68</v>
      </c>
      <c r="D79" t="s">
        <v>18</v>
      </c>
      <c r="E79" s="53">
        <v>2006</v>
      </c>
      <c r="F79" s="87">
        <v>30.68</v>
      </c>
      <c r="G79" s="80">
        <v>3.9299999999999997</v>
      </c>
    </row>
    <row r="80" spans="1:7" x14ac:dyDescent="0.2">
      <c r="A80">
        <v>92</v>
      </c>
      <c r="B80" s="82">
        <v>82</v>
      </c>
      <c r="C80" s="83">
        <v>30.69</v>
      </c>
      <c r="D80" t="s">
        <v>112</v>
      </c>
      <c r="E80" s="53">
        <v>2004</v>
      </c>
      <c r="F80" s="84">
        <v>30.69</v>
      </c>
      <c r="G80" s="80">
        <v>3.9400000000000013</v>
      </c>
    </row>
    <row r="81" spans="1:7" x14ac:dyDescent="0.2">
      <c r="A81">
        <v>69</v>
      </c>
      <c r="B81" s="82">
        <v>84</v>
      </c>
      <c r="C81" s="83">
        <v>30.7</v>
      </c>
      <c r="D81" t="s">
        <v>119</v>
      </c>
      <c r="E81" s="53">
        <v>2006</v>
      </c>
      <c r="F81" s="84">
        <v>30.7</v>
      </c>
      <c r="G81" s="80">
        <v>3.9499999999999993</v>
      </c>
    </row>
    <row r="82" spans="1:7" x14ac:dyDescent="0.2">
      <c r="A82">
        <v>20</v>
      </c>
      <c r="B82" s="82">
        <v>14</v>
      </c>
      <c r="C82" s="86">
        <v>30.71</v>
      </c>
      <c r="D82" t="s">
        <v>41</v>
      </c>
      <c r="E82" s="53">
        <v>2005</v>
      </c>
      <c r="F82" s="87">
        <v>30.71</v>
      </c>
      <c r="G82" s="80">
        <v>3.9600000000000009</v>
      </c>
    </row>
    <row r="83" spans="1:7" x14ac:dyDescent="0.2">
      <c r="A83">
        <v>22</v>
      </c>
      <c r="B83" s="82">
        <v>66</v>
      </c>
      <c r="C83" s="86">
        <v>30.73</v>
      </c>
      <c r="D83" t="s">
        <v>83</v>
      </c>
      <c r="E83" s="53">
        <v>2005</v>
      </c>
      <c r="F83" s="87">
        <v>30.73</v>
      </c>
      <c r="G83" s="80">
        <v>3.9800000000000004</v>
      </c>
    </row>
    <row r="84" spans="1:7" x14ac:dyDescent="0.2">
      <c r="A84">
        <v>50</v>
      </c>
      <c r="B84" s="82">
        <v>107</v>
      </c>
      <c r="C84" s="83">
        <v>30.8</v>
      </c>
      <c r="D84" t="s">
        <v>138</v>
      </c>
      <c r="E84" s="53">
        <v>2006</v>
      </c>
      <c r="F84" s="84">
        <v>30.8</v>
      </c>
      <c r="G84" s="80">
        <v>4.0500000000000007</v>
      </c>
    </row>
    <row r="85" spans="1:7" x14ac:dyDescent="0.2">
      <c r="A85">
        <v>79</v>
      </c>
      <c r="B85" s="82">
        <v>12</v>
      </c>
      <c r="C85" s="83">
        <v>30.86</v>
      </c>
      <c r="D85" t="s">
        <v>37</v>
      </c>
      <c r="E85" s="53">
        <v>2006</v>
      </c>
      <c r="F85" s="84">
        <v>30.86</v>
      </c>
      <c r="G85" s="80">
        <v>4.1099999999999994</v>
      </c>
    </row>
    <row r="86" spans="1:7" x14ac:dyDescent="0.2">
      <c r="A86">
        <v>7</v>
      </c>
      <c r="B86" s="85">
        <v>11</v>
      </c>
      <c r="C86" s="86">
        <v>30.86</v>
      </c>
      <c r="D86" t="s">
        <v>34</v>
      </c>
      <c r="E86" s="53">
        <v>2006</v>
      </c>
      <c r="F86" s="87">
        <v>30.86</v>
      </c>
      <c r="G86" s="80">
        <v>4.1099999999999994</v>
      </c>
    </row>
    <row r="87" spans="1:7" x14ac:dyDescent="0.2">
      <c r="A87">
        <v>6</v>
      </c>
      <c r="B87" s="85">
        <v>64</v>
      </c>
      <c r="C87" s="86">
        <v>30.93</v>
      </c>
      <c r="D87" t="s">
        <v>81</v>
      </c>
      <c r="E87" s="53">
        <v>2004</v>
      </c>
      <c r="F87" s="87">
        <v>30.93</v>
      </c>
      <c r="G87" s="80">
        <v>4.18</v>
      </c>
    </row>
    <row r="88" spans="1:7" x14ac:dyDescent="0.2">
      <c r="A88">
        <v>37</v>
      </c>
      <c r="B88" s="82">
        <v>125</v>
      </c>
      <c r="C88" s="86">
        <v>30.94</v>
      </c>
      <c r="D88">
        <v>0</v>
      </c>
      <c r="E88" s="53">
        <v>0</v>
      </c>
      <c r="F88" s="87">
        <v>30.94</v>
      </c>
      <c r="G88" s="80">
        <v>4.1900000000000013</v>
      </c>
    </row>
    <row r="89" spans="1:7" x14ac:dyDescent="0.2">
      <c r="A89">
        <v>118</v>
      </c>
      <c r="B89" s="82">
        <v>66</v>
      </c>
      <c r="C89" s="83">
        <v>31</v>
      </c>
      <c r="D89" t="s">
        <v>83</v>
      </c>
      <c r="E89" s="53">
        <v>2005</v>
      </c>
      <c r="F89" s="84">
        <v>31</v>
      </c>
      <c r="G89" s="80">
        <v>4.25</v>
      </c>
    </row>
    <row r="90" spans="1:7" x14ac:dyDescent="0.2">
      <c r="A90">
        <v>97</v>
      </c>
      <c r="B90" s="82">
        <v>66</v>
      </c>
      <c r="C90" s="83">
        <v>31.14</v>
      </c>
      <c r="D90" t="s">
        <v>83</v>
      </c>
      <c r="E90" s="53">
        <v>2005</v>
      </c>
      <c r="F90" s="84">
        <v>31.14</v>
      </c>
      <c r="G90" s="80">
        <v>4.3900000000000006</v>
      </c>
    </row>
    <row r="91" spans="1:7" x14ac:dyDescent="0.2">
      <c r="A91">
        <v>24</v>
      </c>
      <c r="B91" s="82">
        <v>107</v>
      </c>
      <c r="C91" s="86">
        <v>31.18</v>
      </c>
      <c r="D91" t="s">
        <v>138</v>
      </c>
      <c r="E91" s="53">
        <v>2006</v>
      </c>
      <c r="F91" s="87">
        <v>31.18</v>
      </c>
      <c r="G91" s="80">
        <v>4.43</v>
      </c>
    </row>
    <row r="92" spans="1:7" x14ac:dyDescent="0.2">
      <c r="A92">
        <v>66</v>
      </c>
      <c r="B92" s="82">
        <v>82</v>
      </c>
      <c r="C92" s="83">
        <v>31.2</v>
      </c>
      <c r="D92" t="s">
        <v>112</v>
      </c>
      <c r="E92" s="53">
        <v>2004</v>
      </c>
      <c r="F92" s="84">
        <v>31.2</v>
      </c>
      <c r="G92" s="80">
        <v>4.4499999999999993</v>
      </c>
    </row>
    <row r="93" spans="1:7" x14ac:dyDescent="0.2">
      <c r="A93">
        <v>32</v>
      </c>
      <c r="B93" s="82">
        <v>11</v>
      </c>
      <c r="C93" s="86">
        <v>31.22</v>
      </c>
      <c r="D93" t="s">
        <v>34</v>
      </c>
      <c r="E93" s="53">
        <v>2006</v>
      </c>
      <c r="F93" s="87">
        <v>31.22</v>
      </c>
      <c r="G93" s="80">
        <v>4.4699999999999989</v>
      </c>
    </row>
    <row r="94" spans="1:7" x14ac:dyDescent="0.2">
      <c r="A94">
        <v>5</v>
      </c>
      <c r="B94" s="85">
        <v>16</v>
      </c>
      <c r="C94" s="86">
        <v>31.28</v>
      </c>
      <c r="D94" t="s">
        <v>44</v>
      </c>
      <c r="E94" s="53">
        <v>2005</v>
      </c>
      <c r="F94" s="87">
        <v>31.28</v>
      </c>
      <c r="G94" s="80">
        <v>4.5300000000000011</v>
      </c>
    </row>
    <row r="95" spans="1:7" x14ac:dyDescent="0.2">
      <c r="A95">
        <v>113</v>
      </c>
      <c r="B95" s="82">
        <v>84</v>
      </c>
      <c r="C95" s="83">
        <v>31.31</v>
      </c>
      <c r="D95" t="s">
        <v>119</v>
      </c>
      <c r="E95" s="53">
        <v>2006</v>
      </c>
      <c r="F95" s="84">
        <v>31.31</v>
      </c>
      <c r="G95" s="80">
        <v>4.5599999999999987</v>
      </c>
    </row>
    <row r="96" spans="1:7" x14ac:dyDescent="0.2">
      <c r="A96">
        <v>16</v>
      </c>
      <c r="B96" s="85">
        <v>82</v>
      </c>
      <c r="C96" s="86">
        <v>31.33</v>
      </c>
      <c r="D96" t="s">
        <v>112</v>
      </c>
      <c r="E96" s="53">
        <v>2004</v>
      </c>
      <c r="F96" s="87">
        <v>31.33</v>
      </c>
      <c r="G96" s="80">
        <v>4.5799999999999983</v>
      </c>
    </row>
    <row r="97" spans="1:7" x14ac:dyDescent="0.2">
      <c r="A97">
        <v>117</v>
      </c>
      <c r="B97" s="82">
        <v>2</v>
      </c>
      <c r="C97" s="83">
        <v>31.34</v>
      </c>
      <c r="D97" t="s">
        <v>12</v>
      </c>
      <c r="E97" s="53">
        <v>2005</v>
      </c>
      <c r="F97" s="84">
        <v>31.34</v>
      </c>
      <c r="G97" s="80">
        <v>4.59</v>
      </c>
    </row>
    <row r="98" spans="1:7" x14ac:dyDescent="0.2">
      <c r="A98">
        <v>14</v>
      </c>
      <c r="B98" s="85">
        <v>6</v>
      </c>
      <c r="C98" s="86">
        <v>31.34</v>
      </c>
      <c r="D98" t="s">
        <v>22</v>
      </c>
      <c r="E98" s="53">
        <v>2003</v>
      </c>
      <c r="F98" s="87">
        <v>31.34</v>
      </c>
      <c r="G98" s="80">
        <v>4.59</v>
      </c>
    </row>
    <row r="99" spans="1:7" x14ac:dyDescent="0.2">
      <c r="A99">
        <v>25</v>
      </c>
      <c r="B99" s="82">
        <v>12</v>
      </c>
      <c r="C99" s="86">
        <v>31.35</v>
      </c>
      <c r="D99" t="s">
        <v>37</v>
      </c>
      <c r="E99" s="53">
        <v>2006</v>
      </c>
      <c r="F99" s="87">
        <v>31.35</v>
      </c>
      <c r="G99" s="80">
        <v>4.6000000000000014</v>
      </c>
    </row>
    <row r="100" spans="1:7" x14ac:dyDescent="0.2">
      <c r="A100">
        <v>19</v>
      </c>
      <c r="B100" s="82">
        <v>4</v>
      </c>
      <c r="C100" s="86">
        <v>31.35</v>
      </c>
      <c r="D100" t="s">
        <v>18</v>
      </c>
      <c r="E100" s="53">
        <v>2006</v>
      </c>
      <c r="F100" s="87">
        <v>31.35</v>
      </c>
      <c r="G100" s="80">
        <v>4.6000000000000014</v>
      </c>
    </row>
    <row r="101" spans="1:7" x14ac:dyDescent="0.2">
      <c r="A101">
        <v>77</v>
      </c>
      <c r="B101" s="82">
        <v>107</v>
      </c>
      <c r="C101" s="83">
        <v>31.42</v>
      </c>
      <c r="D101" t="s">
        <v>138</v>
      </c>
      <c r="E101" s="53">
        <v>2006</v>
      </c>
      <c r="F101" s="84">
        <v>31.42</v>
      </c>
      <c r="G101" s="80">
        <v>4.6700000000000017</v>
      </c>
    </row>
    <row r="102" spans="1:7" x14ac:dyDescent="0.2">
      <c r="A102">
        <v>96</v>
      </c>
      <c r="B102" s="82">
        <v>2</v>
      </c>
      <c r="C102" s="83">
        <v>31.43</v>
      </c>
      <c r="D102" t="s">
        <v>12</v>
      </c>
      <c r="E102" s="53">
        <v>2005</v>
      </c>
      <c r="F102" s="84">
        <v>31.43</v>
      </c>
      <c r="G102" s="80">
        <v>4.68</v>
      </c>
    </row>
    <row r="103" spans="1:7" x14ac:dyDescent="0.2">
      <c r="A103">
        <v>84</v>
      </c>
      <c r="B103" s="82">
        <v>16</v>
      </c>
      <c r="C103" s="83">
        <v>31.59</v>
      </c>
      <c r="D103" t="s">
        <v>44</v>
      </c>
      <c r="E103" s="53">
        <v>2005</v>
      </c>
      <c r="F103" s="84">
        <v>31.59</v>
      </c>
      <c r="G103" s="80">
        <v>4.84</v>
      </c>
    </row>
    <row r="104" spans="1:7" x14ac:dyDescent="0.2">
      <c r="A104">
        <v>59</v>
      </c>
      <c r="B104" s="82">
        <v>16</v>
      </c>
      <c r="C104" s="83">
        <v>31.75</v>
      </c>
      <c r="D104" t="s">
        <v>44</v>
      </c>
      <c r="E104" s="53">
        <v>2005</v>
      </c>
      <c r="F104" s="84">
        <v>31.75</v>
      </c>
      <c r="G104" s="80">
        <v>5</v>
      </c>
    </row>
    <row r="105" spans="1:7" x14ac:dyDescent="0.2">
      <c r="A105">
        <v>102</v>
      </c>
      <c r="B105" s="82">
        <v>12</v>
      </c>
      <c r="C105" s="83">
        <v>31.78</v>
      </c>
      <c r="D105" t="s">
        <v>37</v>
      </c>
      <c r="E105" s="53">
        <v>2006</v>
      </c>
      <c r="F105" s="84">
        <v>31.78</v>
      </c>
      <c r="G105" s="80">
        <v>5.0300000000000011</v>
      </c>
    </row>
    <row r="106" spans="1:7" x14ac:dyDescent="0.2">
      <c r="A106">
        <v>110</v>
      </c>
      <c r="B106" s="82">
        <v>82</v>
      </c>
      <c r="C106" s="83">
        <v>31.83</v>
      </c>
      <c r="D106" t="s">
        <v>112</v>
      </c>
      <c r="E106" s="53">
        <v>2004</v>
      </c>
      <c r="F106" s="84">
        <v>31.83</v>
      </c>
      <c r="G106" s="80">
        <v>5.0799999999999983</v>
      </c>
    </row>
    <row r="107" spans="1:7" x14ac:dyDescent="0.2">
      <c r="A107">
        <v>33</v>
      </c>
      <c r="B107" s="82">
        <v>16</v>
      </c>
      <c r="C107" s="86">
        <v>31.88</v>
      </c>
      <c r="D107" t="s">
        <v>44</v>
      </c>
      <c r="E107" s="53">
        <v>2005</v>
      </c>
      <c r="F107" s="87">
        <v>31.88</v>
      </c>
      <c r="G107" s="80">
        <v>5.129999999999999</v>
      </c>
    </row>
    <row r="108" spans="1:7" x14ac:dyDescent="0.2">
      <c r="A108">
        <v>71</v>
      </c>
      <c r="B108" s="82">
        <v>4</v>
      </c>
      <c r="C108" s="83">
        <v>31.89</v>
      </c>
      <c r="D108" t="s">
        <v>18</v>
      </c>
      <c r="E108" s="53">
        <v>2006</v>
      </c>
      <c r="F108" s="84">
        <v>31.89</v>
      </c>
      <c r="G108" s="80">
        <v>5.1400000000000006</v>
      </c>
    </row>
    <row r="109" spans="1:7" x14ac:dyDescent="0.2">
      <c r="A109">
        <v>94</v>
      </c>
      <c r="B109" s="82">
        <v>84</v>
      </c>
      <c r="C109" s="83">
        <v>31.91</v>
      </c>
      <c r="D109" t="s">
        <v>119</v>
      </c>
      <c r="E109" s="53">
        <v>2006</v>
      </c>
      <c r="F109" s="84">
        <v>31.91</v>
      </c>
      <c r="G109" s="80">
        <v>5.16</v>
      </c>
    </row>
    <row r="110" spans="1:7" x14ac:dyDescent="0.2">
      <c r="A110">
        <v>114</v>
      </c>
      <c r="B110" s="82">
        <v>4</v>
      </c>
      <c r="C110" s="83">
        <v>32.15</v>
      </c>
      <c r="D110" t="s">
        <v>18</v>
      </c>
      <c r="E110" s="53">
        <v>2006</v>
      </c>
      <c r="F110" s="84">
        <v>32.15</v>
      </c>
      <c r="G110" s="80">
        <v>5.3999999999999986</v>
      </c>
    </row>
    <row r="111" spans="1:7" x14ac:dyDescent="0.2">
      <c r="A111">
        <v>34</v>
      </c>
      <c r="B111" s="82">
        <v>68</v>
      </c>
      <c r="C111" s="86">
        <v>33.409999999999997</v>
      </c>
      <c r="D111" t="s">
        <v>87</v>
      </c>
      <c r="E111" s="53">
        <v>2005</v>
      </c>
      <c r="F111" s="87">
        <v>33.409999999999997</v>
      </c>
      <c r="G111" s="80">
        <v>6.6599999999999966</v>
      </c>
    </row>
    <row r="112" spans="1:7" x14ac:dyDescent="0.2">
      <c r="A112">
        <v>9</v>
      </c>
      <c r="B112" s="85">
        <v>68</v>
      </c>
      <c r="C112" s="86">
        <v>33.72</v>
      </c>
      <c r="D112" t="s">
        <v>87</v>
      </c>
      <c r="E112" s="53">
        <v>2005</v>
      </c>
      <c r="F112" s="87">
        <v>33.72</v>
      </c>
      <c r="G112" s="80">
        <v>6.9699999999999989</v>
      </c>
    </row>
    <row r="113" spans="1:7" x14ac:dyDescent="0.2">
      <c r="A113">
        <v>101</v>
      </c>
      <c r="B113" s="82">
        <v>72</v>
      </c>
      <c r="C113" s="83">
        <v>35.1</v>
      </c>
      <c r="D113" t="s">
        <v>93</v>
      </c>
      <c r="E113" s="53">
        <v>2006</v>
      </c>
      <c r="F113" s="84">
        <v>35.1</v>
      </c>
      <c r="G113" s="80">
        <v>8.3500000000000014</v>
      </c>
    </row>
    <row r="114" spans="1:7" x14ac:dyDescent="0.2">
      <c r="A114">
        <v>78</v>
      </c>
      <c r="B114" s="82">
        <v>72</v>
      </c>
      <c r="C114" s="83">
        <v>35.270000000000003</v>
      </c>
      <c r="D114" t="s">
        <v>93</v>
      </c>
      <c r="E114" s="53">
        <v>2006</v>
      </c>
      <c r="F114" s="84">
        <v>35.270000000000003</v>
      </c>
      <c r="G114" s="80">
        <v>8.5200000000000031</v>
      </c>
    </row>
    <row r="115" spans="1:7" x14ac:dyDescent="0.2">
      <c r="A115">
        <v>31</v>
      </c>
      <c r="B115" s="82">
        <v>58</v>
      </c>
      <c r="C115" s="86">
        <v>35.32</v>
      </c>
      <c r="D115" t="s">
        <v>76</v>
      </c>
      <c r="E115" s="53">
        <v>2007</v>
      </c>
      <c r="F115" s="87">
        <v>35.32</v>
      </c>
      <c r="G115" s="80">
        <v>8.57</v>
      </c>
    </row>
    <row r="116" spans="1:7" x14ac:dyDescent="0.2">
      <c r="A116">
        <v>10</v>
      </c>
      <c r="B116" s="85">
        <v>58</v>
      </c>
      <c r="C116" s="86">
        <v>35.49</v>
      </c>
      <c r="D116" t="s">
        <v>76</v>
      </c>
      <c r="E116" s="53">
        <v>2007</v>
      </c>
      <c r="F116" s="87">
        <v>35.49</v>
      </c>
      <c r="G116" s="80">
        <v>8.740000000000002</v>
      </c>
    </row>
    <row r="117" spans="1:7" x14ac:dyDescent="0.2">
      <c r="A117">
        <v>58</v>
      </c>
      <c r="B117" s="82">
        <v>58</v>
      </c>
      <c r="C117" s="83">
        <v>35.520000000000003</v>
      </c>
      <c r="D117" t="s">
        <v>76</v>
      </c>
      <c r="E117" s="53">
        <v>2007</v>
      </c>
      <c r="F117" s="84">
        <v>35.520000000000003</v>
      </c>
      <c r="G117" s="80">
        <v>8.7700000000000031</v>
      </c>
    </row>
    <row r="118" spans="1:7" x14ac:dyDescent="0.2">
      <c r="A118">
        <v>51</v>
      </c>
      <c r="B118" s="82">
        <v>72</v>
      </c>
      <c r="C118" s="83">
        <v>35.590000000000003</v>
      </c>
      <c r="D118" t="s">
        <v>93</v>
      </c>
      <c r="E118" s="53">
        <v>2006</v>
      </c>
      <c r="F118" s="84">
        <v>35.590000000000003</v>
      </c>
      <c r="G118" s="80">
        <v>8.8400000000000034</v>
      </c>
    </row>
    <row r="119" spans="1:7" x14ac:dyDescent="0.2">
      <c r="A119">
        <v>57</v>
      </c>
      <c r="B119" s="82">
        <v>86</v>
      </c>
      <c r="C119" s="83">
        <v>36.049999999999997</v>
      </c>
      <c r="D119" t="s">
        <v>126</v>
      </c>
      <c r="E119" s="53">
        <v>2004</v>
      </c>
      <c r="F119" s="84">
        <v>36.049999999999997</v>
      </c>
      <c r="G119" s="80">
        <v>9.2999999999999972</v>
      </c>
    </row>
    <row r="120" spans="1:7" x14ac:dyDescent="0.2">
      <c r="A120">
        <v>85</v>
      </c>
      <c r="B120" s="82">
        <v>58</v>
      </c>
      <c r="C120" s="83">
        <v>36.97</v>
      </c>
      <c r="D120" t="s">
        <v>76</v>
      </c>
      <c r="E120" s="53">
        <v>2007</v>
      </c>
      <c r="F120" s="84">
        <v>36.97</v>
      </c>
      <c r="G120" s="80">
        <v>10.219999999999999</v>
      </c>
    </row>
    <row r="121" spans="1:7" x14ac:dyDescent="0.2">
      <c r="A121">
        <v>27</v>
      </c>
      <c r="B121" s="82">
        <v>72</v>
      </c>
      <c r="C121" s="86">
        <v>37.299999999999997</v>
      </c>
      <c r="D121" t="s">
        <v>93</v>
      </c>
      <c r="E121" s="53">
        <v>2006</v>
      </c>
      <c r="F121" s="87">
        <v>37.299999999999997</v>
      </c>
      <c r="G121" s="80">
        <v>10.549999999999997</v>
      </c>
    </row>
    <row r="122" spans="1:7" x14ac:dyDescent="0.2">
      <c r="A122">
        <v>122</v>
      </c>
      <c r="B122" s="82">
        <v>58</v>
      </c>
      <c r="C122" s="84">
        <v>37.770000000000003</v>
      </c>
      <c r="D122" t="s">
        <v>76</v>
      </c>
      <c r="E122" s="53">
        <v>2007</v>
      </c>
      <c r="F122" s="84">
        <v>37.770000000000003</v>
      </c>
      <c r="G122" s="80">
        <v>11.020000000000003</v>
      </c>
    </row>
    <row r="123" spans="1:7" x14ac:dyDescent="0.2">
      <c r="E123" s="53"/>
    </row>
    <row r="124" spans="1:7" x14ac:dyDescent="0.2">
      <c r="B124" s="85"/>
      <c r="C124" s="86"/>
      <c r="F124" s="87"/>
    </row>
    <row r="125" spans="1:7" x14ac:dyDescent="0.2">
      <c r="B125" s="85"/>
      <c r="C125" s="86"/>
      <c r="F125" s="87"/>
    </row>
    <row r="126" spans="1:7" x14ac:dyDescent="0.2">
      <c r="B126" s="85"/>
      <c r="C126" s="86"/>
      <c r="F126" s="87"/>
    </row>
    <row r="127" spans="1:7" x14ac:dyDescent="0.2">
      <c r="B127" s="85"/>
      <c r="C127" s="86"/>
      <c r="F127" s="87"/>
    </row>
    <row r="128" spans="1:7" x14ac:dyDescent="0.2">
      <c r="B128" s="85"/>
      <c r="C128" s="86"/>
      <c r="F128" s="87"/>
    </row>
    <row r="129" spans="2:6" x14ac:dyDescent="0.2">
      <c r="B129" s="85"/>
      <c r="C129" s="86"/>
      <c r="F129" s="87"/>
    </row>
    <row r="130" spans="2:6" x14ac:dyDescent="0.2">
      <c r="B130" s="85"/>
      <c r="C130" s="86"/>
      <c r="F130" s="87"/>
    </row>
    <row r="131" spans="2:6" x14ac:dyDescent="0.2">
      <c r="B131" s="85"/>
      <c r="C131" s="86"/>
      <c r="F131" s="87"/>
    </row>
    <row r="132" spans="2:6" x14ac:dyDescent="0.2">
      <c r="B132" s="85"/>
      <c r="C132" s="86"/>
      <c r="F132" s="87"/>
    </row>
    <row r="133" spans="2:6" x14ac:dyDescent="0.2">
      <c r="B133" s="85"/>
      <c r="C133" s="86"/>
      <c r="F133" s="87"/>
    </row>
    <row r="134" spans="2:6" x14ac:dyDescent="0.2">
      <c r="B134" s="85"/>
      <c r="C134" s="86"/>
      <c r="F134" s="87"/>
    </row>
    <row r="135" spans="2:6" x14ac:dyDescent="0.2">
      <c r="B135" s="85"/>
      <c r="C135" s="86"/>
      <c r="F135" s="87"/>
    </row>
    <row r="136" spans="2:6" x14ac:dyDescent="0.2">
      <c r="B136" s="85"/>
      <c r="C136" s="86"/>
      <c r="F136" s="87"/>
    </row>
    <row r="137" spans="2:6" x14ac:dyDescent="0.2">
      <c r="B137" s="85"/>
      <c r="C137" s="86"/>
      <c r="F137" s="87"/>
    </row>
    <row r="138" spans="2:6" x14ac:dyDescent="0.2">
      <c r="B138" s="85"/>
      <c r="C138" s="86"/>
      <c r="F138" s="87"/>
    </row>
    <row r="139" spans="2:6" x14ac:dyDescent="0.2">
      <c r="B139" s="85"/>
      <c r="C139" s="86"/>
      <c r="F139" s="87"/>
    </row>
    <row r="140" spans="2:6" x14ac:dyDescent="0.2">
      <c r="B140" s="85"/>
      <c r="C140" s="86"/>
      <c r="F140" s="87"/>
    </row>
    <row r="141" spans="2:6" x14ac:dyDescent="0.2">
      <c r="B141" s="85"/>
      <c r="C141" s="86"/>
      <c r="F141" s="87"/>
    </row>
    <row r="142" spans="2:6" x14ac:dyDescent="0.2">
      <c r="B142" s="85"/>
      <c r="C142" s="86"/>
      <c r="F142" s="87"/>
    </row>
    <row r="143" spans="2:6" x14ac:dyDescent="0.2">
      <c r="B143" s="85"/>
      <c r="C143" s="86"/>
      <c r="F143" s="87"/>
    </row>
    <row r="144" spans="2:6" x14ac:dyDescent="0.2">
      <c r="B144" s="85"/>
      <c r="C144" s="86"/>
      <c r="F144" s="87"/>
    </row>
    <row r="145" spans="2:6" x14ac:dyDescent="0.2">
      <c r="B145" s="85"/>
      <c r="C145" s="86"/>
      <c r="F145" s="87"/>
    </row>
    <row r="146" spans="2:6" x14ac:dyDescent="0.2">
      <c r="B146" s="85"/>
      <c r="C146" s="86"/>
      <c r="F146" s="87"/>
    </row>
    <row r="147" spans="2:6" x14ac:dyDescent="0.2">
      <c r="B147" s="85"/>
      <c r="C147" s="86"/>
      <c r="F147" s="87"/>
    </row>
    <row r="148" spans="2:6" x14ac:dyDescent="0.2">
      <c r="B148" s="85"/>
      <c r="C148" s="86"/>
      <c r="F148" s="87"/>
    </row>
    <row r="149" spans="2:6" x14ac:dyDescent="0.2">
      <c r="B149" s="85"/>
      <c r="C149" s="86"/>
      <c r="F149" s="87"/>
    </row>
    <row r="150" spans="2:6" x14ac:dyDescent="0.2">
      <c r="B150" s="85"/>
      <c r="C150" s="86"/>
      <c r="F150" s="87"/>
    </row>
    <row r="151" spans="2:6" x14ac:dyDescent="0.2">
      <c r="B151" s="85"/>
      <c r="C151" s="86"/>
      <c r="F151" s="87"/>
    </row>
    <row r="152" spans="2:6" x14ac:dyDescent="0.2">
      <c r="B152" s="85"/>
      <c r="C152" s="86"/>
      <c r="F152" s="87"/>
    </row>
    <row r="153" spans="2:6" x14ac:dyDescent="0.2">
      <c r="B153" s="85"/>
      <c r="C153" s="86"/>
      <c r="F153" s="87"/>
    </row>
    <row r="154" spans="2:6" x14ac:dyDescent="0.2">
      <c r="B154" s="85"/>
      <c r="C154" s="86"/>
      <c r="F154" s="87"/>
    </row>
    <row r="155" spans="2:6" x14ac:dyDescent="0.2">
      <c r="B155" s="85"/>
      <c r="C155" s="86"/>
      <c r="F155" s="87"/>
    </row>
    <row r="156" spans="2:6" x14ac:dyDescent="0.2">
      <c r="B156" s="85"/>
      <c r="C156" s="86"/>
      <c r="F156" s="87"/>
    </row>
    <row r="157" spans="2:6" x14ac:dyDescent="0.2">
      <c r="B157" s="85"/>
      <c r="C157" s="86"/>
      <c r="F157" s="87"/>
    </row>
    <row r="158" spans="2:6" x14ac:dyDescent="0.2">
      <c r="B158" s="85"/>
      <c r="C158" s="86"/>
      <c r="F158" s="87"/>
    </row>
    <row r="159" spans="2:6" x14ac:dyDescent="0.2">
      <c r="B159" s="85"/>
      <c r="C159" s="86"/>
      <c r="F159" s="87"/>
    </row>
    <row r="160" spans="2:6" x14ac:dyDescent="0.2">
      <c r="B160" s="85"/>
    </row>
    <row r="161" spans="2:2" x14ac:dyDescent="0.2">
      <c r="B161" s="85"/>
    </row>
    <row r="162" spans="2:2" x14ac:dyDescent="0.2">
      <c r="B162" s="85"/>
    </row>
    <row r="163" spans="2:2" x14ac:dyDescent="0.2">
      <c r="B163" s="85"/>
    </row>
    <row r="164" spans="2:2" x14ac:dyDescent="0.2">
      <c r="B164" s="85"/>
    </row>
    <row r="165" spans="2:2" x14ac:dyDescent="0.2">
      <c r="B165" s="85"/>
    </row>
    <row r="166" spans="2:2" x14ac:dyDescent="0.2">
      <c r="B166" s="85"/>
    </row>
    <row r="167" spans="2:2" x14ac:dyDescent="0.2">
      <c r="B167" s="85"/>
    </row>
    <row r="168" spans="2:2" x14ac:dyDescent="0.2">
      <c r="B168" s="85"/>
    </row>
    <row r="169" spans="2:2" x14ac:dyDescent="0.2">
      <c r="B169" s="85"/>
    </row>
    <row r="170" spans="2:2" x14ac:dyDescent="0.2">
      <c r="B170" s="85"/>
    </row>
    <row r="171" spans="2:2" x14ac:dyDescent="0.2">
      <c r="B171" s="85"/>
    </row>
    <row r="172" spans="2:2" x14ac:dyDescent="0.2">
      <c r="B172" s="85"/>
    </row>
    <row r="173" spans="2:2" x14ac:dyDescent="0.2">
      <c r="B173" s="85"/>
    </row>
    <row r="174" spans="2:2" x14ac:dyDescent="0.2">
      <c r="B174" s="85"/>
    </row>
    <row r="175" spans="2:2" x14ac:dyDescent="0.2">
      <c r="B175" s="85"/>
    </row>
    <row r="176" spans="2:2" x14ac:dyDescent="0.2">
      <c r="B176" s="85"/>
    </row>
    <row r="177" spans="2:2" x14ac:dyDescent="0.2">
      <c r="B177" s="85"/>
    </row>
    <row r="178" spans="2:2" x14ac:dyDescent="0.2">
      <c r="B178" s="85"/>
    </row>
    <row r="179" spans="2:2" x14ac:dyDescent="0.2">
      <c r="B179" s="85"/>
    </row>
    <row r="180" spans="2:2" x14ac:dyDescent="0.2">
      <c r="B180" s="85"/>
    </row>
    <row r="181" spans="2:2" x14ac:dyDescent="0.2">
      <c r="B181" s="85"/>
    </row>
    <row r="182" spans="2:2" x14ac:dyDescent="0.2">
      <c r="B182" s="85"/>
    </row>
    <row r="183" spans="2:2" x14ac:dyDescent="0.2">
      <c r="B183" s="85"/>
    </row>
    <row r="184" spans="2:2" x14ac:dyDescent="0.2">
      <c r="B184" s="85"/>
    </row>
    <row r="185" spans="2:2" x14ac:dyDescent="0.2">
      <c r="B185" s="85"/>
    </row>
    <row r="186" spans="2:2" x14ac:dyDescent="0.2">
      <c r="B186" s="85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7"/>
  <sheetViews>
    <sheetView zoomScaleNormal="100" workbookViewId="0">
      <selection activeCell="E16" sqref="E16"/>
    </sheetView>
  </sheetViews>
  <sheetFormatPr baseColWidth="10" defaultColWidth="8.83203125" defaultRowHeight="15" x14ac:dyDescent="0.2"/>
  <cols>
    <col min="1" max="2" width="10.83203125" customWidth="1"/>
    <col min="3" max="3" width="16.1640625" customWidth="1"/>
    <col min="4" max="4" width="15.1640625" customWidth="1"/>
    <col min="5" max="5" width="15.1640625" style="80" customWidth="1"/>
    <col min="6" max="6" width="11" style="80" customWidth="1"/>
    <col min="7" max="1025" width="10.83203125" customWidth="1"/>
  </cols>
  <sheetData>
    <row r="1" spans="1:6" x14ac:dyDescent="0.2">
      <c r="A1" t="s">
        <v>201</v>
      </c>
      <c r="B1" t="s">
        <v>202</v>
      </c>
      <c r="C1" t="s">
        <v>203</v>
      </c>
      <c r="D1" t="s">
        <v>2</v>
      </c>
      <c r="E1" s="80" t="s">
        <v>198</v>
      </c>
      <c r="F1" s="80" t="s">
        <v>204</v>
      </c>
    </row>
    <row r="2" spans="1:6" x14ac:dyDescent="0.2">
      <c r="A2">
        <v>1</v>
      </c>
      <c r="B2">
        <v>115</v>
      </c>
      <c r="C2" t="s">
        <v>185</v>
      </c>
      <c r="D2">
        <v>2000</v>
      </c>
      <c r="E2" s="80">
        <v>25.29</v>
      </c>
    </row>
    <row r="3" spans="1:6" x14ac:dyDescent="0.2">
      <c r="A3">
        <v>2</v>
      </c>
      <c r="B3">
        <v>115</v>
      </c>
      <c r="C3" t="s">
        <v>185</v>
      </c>
      <c r="D3">
        <v>2000</v>
      </c>
      <c r="E3" s="80">
        <v>25.3</v>
      </c>
      <c r="F3" s="80">
        <v>1.00000000000016E-2</v>
      </c>
    </row>
    <row r="4" spans="1:6" x14ac:dyDescent="0.2">
      <c r="A4">
        <v>3</v>
      </c>
      <c r="B4">
        <v>115</v>
      </c>
      <c r="C4" t="s">
        <v>185</v>
      </c>
      <c r="D4">
        <v>2000</v>
      </c>
      <c r="E4" s="80">
        <v>25.39</v>
      </c>
      <c r="F4" s="80">
        <v>0.100000000000001</v>
      </c>
    </row>
    <row r="5" spans="1:6" x14ac:dyDescent="0.2">
      <c r="A5">
        <v>4</v>
      </c>
      <c r="B5">
        <v>124</v>
      </c>
      <c r="C5" t="s">
        <v>194</v>
      </c>
      <c r="D5">
        <v>2002</v>
      </c>
      <c r="E5" s="80">
        <v>25.61</v>
      </c>
      <c r="F5" s="80">
        <v>0.32</v>
      </c>
    </row>
    <row r="6" spans="1:6" x14ac:dyDescent="0.2">
      <c r="A6">
        <v>5</v>
      </c>
      <c r="B6">
        <v>10</v>
      </c>
      <c r="C6" t="s">
        <v>32</v>
      </c>
      <c r="D6">
        <v>2001</v>
      </c>
      <c r="E6" s="80">
        <v>25.63</v>
      </c>
      <c r="F6" s="80">
        <v>0.34</v>
      </c>
    </row>
    <row r="7" spans="1:6" x14ac:dyDescent="0.2">
      <c r="A7">
        <v>6</v>
      </c>
      <c r="B7">
        <v>115</v>
      </c>
      <c r="C7" t="s">
        <v>185</v>
      </c>
      <c r="D7">
        <v>2000</v>
      </c>
      <c r="E7" s="80">
        <v>25.82</v>
      </c>
      <c r="F7" s="80">
        <v>0.53000000000000103</v>
      </c>
    </row>
    <row r="8" spans="1:6" x14ac:dyDescent="0.2">
      <c r="A8">
        <v>7</v>
      </c>
      <c r="B8">
        <v>115</v>
      </c>
      <c r="C8" t="s">
        <v>185</v>
      </c>
      <c r="D8">
        <v>2000</v>
      </c>
      <c r="E8" s="80">
        <v>25.98</v>
      </c>
      <c r="F8" s="80">
        <v>0.69000000000000095</v>
      </c>
    </row>
    <row r="9" spans="1:6" x14ac:dyDescent="0.2">
      <c r="A9">
        <v>8</v>
      </c>
      <c r="B9">
        <v>124</v>
      </c>
      <c r="C9" t="s">
        <v>194</v>
      </c>
      <c r="D9">
        <v>2002</v>
      </c>
      <c r="E9" s="80">
        <v>26.08</v>
      </c>
      <c r="F9" s="80">
        <v>0.78999999999999904</v>
      </c>
    </row>
    <row r="10" spans="1:6" x14ac:dyDescent="0.2">
      <c r="A10">
        <v>9</v>
      </c>
      <c r="B10">
        <v>10</v>
      </c>
      <c r="C10" t="s">
        <v>32</v>
      </c>
      <c r="D10">
        <v>2001</v>
      </c>
      <c r="E10" s="80">
        <v>26.19</v>
      </c>
      <c r="F10" s="80">
        <v>0.90000000000000202</v>
      </c>
    </row>
    <row r="11" spans="1:6" x14ac:dyDescent="0.2">
      <c r="A11">
        <v>10</v>
      </c>
      <c r="B11">
        <v>124</v>
      </c>
      <c r="C11" t="s">
        <v>194</v>
      </c>
      <c r="D11">
        <v>2002</v>
      </c>
      <c r="E11" s="80">
        <v>26.27</v>
      </c>
      <c r="F11" s="80">
        <v>0.98</v>
      </c>
    </row>
    <row r="12" spans="1:6" x14ac:dyDescent="0.2">
      <c r="A12">
        <v>11</v>
      </c>
      <c r="B12">
        <v>126</v>
      </c>
      <c r="C12" t="s">
        <v>196</v>
      </c>
      <c r="D12">
        <v>1993</v>
      </c>
      <c r="E12" s="80">
        <v>26.37</v>
      </c>
      <c r="F12" s="80">
        <v>1.08</v>
      </c>
    </row>
    <row r="13" spans="1:6" x14ac:dyDescent="0.2">
      <c r="A13">
        <v>12</v>
      </c>
      <c r="B13">
        <v>126</v>
      </c>
      <c r="C13" t="s">
        <v>196</v>
      </c>
      <c r="D13">
        <v>1993</v>
      </c>
      <c r="E13" s="80">
        <v>26.5</v>
      </c>
      <c r="F13" s="80">
        <v>1.21</v>
      </c>
    </row>
    <row r="14" spans="1:6" x14ac:dyDescent="0.2">
      <c r="A14">
        <v>13</v>
      </c>
      <c r="B14">
        <v>10</v>
      </c>
      <c r="C14" t="s">
        <v>32</v>
      </c>
      <c r="D14">
        <v>2001</v>
      </c>
      <c r="E14" s="80">
        <v>26.61</v>
      </c>
      <c r="F14" s="80">
        <v>1.32</v>
      </c>
    </row>
    <row r="15" spans="1:6" x14ac:dyDescent="0.2">
      <c r="A15">
        <v>14</v>
      </c>
      <c r="B15">
        <v>10</v>
      </c>
      <c r="C15" t="s">
        <v>32</v>
      </c>
      <c r="D15">
        <v>2001</v>
      </c>
      <c r="E15" s="80">
        <v>26.63</v>
      </c>
      <c r="F15" s="80">
        <v>1.34</v>
      </c>
    </row>
    <row r="16" spans="1:6" x14ac:dyDescent="0.2">
      <c r="A16">
        <v>15</v>
      </c>
      <c r="B16">
        <v>126</v>
      </c>
      <c r="C16" t="s">
        <v>196</v>
      </c>
      <c r="D16">
        <v>1993</v>
      </c>
      <c r="E16" s="80">
        <v>26.81</v>
      </c>
      <c r="F16" s="80">
        <v>1.52</v>
      </c>
    </row>
    <row r="17" spans="1:6" x14ac:dyDescent="0.2">
      <c r="A17">
        <v>16</v>
      </c>
      <c r="B17">
        <v>124</v>
      </c>
      <c r="C17" t="s">
        <v>194</v>
      </c>
      <c r="D17">
        <v>2002</v>
      </c>
      <c r="E17" s="80">
        <v>26.98</v>
      </c>
      <c r="F17" s="80">
        <v>1.69</v>
      </c>
    </row>
    <row r="18" spans="1:6" x14ac:dyDescent="0.2">
      <c r="A18">
        <v>17</v>
      </c>
      <c r="B18">
        <v>27</v>
      </c>
      <c r="C18" t="s">
        <v>53</v>
      </c>
      <c r="D18">
        <v>2002</v>
      </c>
      <c r="E18" s="80">
        <v>27.48</v>
      </c>
      <c r="F18" s="80">
        <v>2.19</v>
      </c>
    </row>
    <row r="19" spans="1:6" x14ac:dyDescent="0.2">
      <c r="A19">
        <v>18</v>
      </c>
      <c r="B19">
        <v>27</v>
      </c>
      <c r="C19" t="s">
        <v>53</v>
      </c>
      <c r="D19">
        <v>2002</v>
      </c>
      <c r="E19" s="80">
        <v>27.5</v>
      </c>
      <c r="F19" s="80">
        <v>2.21</v>
      </c>
    </row>
    <row r="20" spans="1:6" x14ac:dyDescent="0.2">
      <c r="A20">
        <v>19</v>
      </c>
      <c r="B20">
        <v>27</v>
      </c>
      <c r="C20" t="s">
        <v>53</v>
      </c>
      <c r="D20">
        <v>2002</v>
      </c>
      <c r="E20" s="80">
        <v>27.61</v>
      </c>
      <c r="F20" s="80">
        <v>2.3199999999999998</v>
      </c>
    </row>
    <row r="21" spans="1:6" x14ac:dyDescent="0.2">
      <c r="A21">
        <v>20</v>
      </c>
      <c r="B21">
        <v>27</v>
      </c>
      <c r="C21" t="s">
        <v>53</v>
      </c>
      <c r="D21">
        <v>2002</v>
      </c>
      <c r="E21" s="80">
        <v>27.64</v>
      </c>
      <c r="F21" s="80">
        <v>2.35</v>
      </c>
    </row>
    <row r="22" spans="1:6" x14ac:dyDescent="0.2">
      <c r="A22">
        <v>21</v>
      </c>
      <c r="B22">
        <v>33</v>
      </c>
      <c r="C22" t="s">
        <v>57</v>
      </c>
      <c r="D22">
        <v>2001</v>
      </c>
      <c r="E22" s="80">
        <v>27.94</v>
      </c>
      <c r="F22" s="80">
        <v>2.65</v>
      </c>
    </row>
    <row r="23" spans="1:6" x14ac:dyDescent="0.2">
      <c r="A23">
        <v>22</v>
      </c>
      <c r="B23">
        <v>33</v>
      </c>
      <c r="C23" t="s">
        <v>57</v>
      </c>
      <c r="D23">
        <v>2001</v>
      </c>
      <c r="E23" s="80">
        <v>28.28</v>
      </c>
      <c r="F23" s="80">
        <v>2.99</v>
      </c>
    </row>
    <row r="24" spans="1:6" x14ac:dyDescent="0.2">
      <c r="A24">
        <v>23</v>
      </c>
      <c r="B24">
        <v>33</v>
      </c>
      <c r="C24" t="s">
        <v>57</v>
      </c>
      <c r="D24">
        <v>2001</v>
      </c>
      <c r="E24" s="80">
        <v>28.3</v>
      </c>
      <c r="F24" s="80">
        <v>3.01</v>
      </c>
    </row>
    <row r="25" spans="1:6" x14ac:dyDescent="0.2">
      <c r="A25">
        <v>24</v>
      </c>
      <c r="B25">
        <v>61</v>
      </c>
      <c r="C25" t="s">
        <v>78</v>
      </c>
      <c r="D25">
        <v>2005</v>
      </c>
      <c r="E25" s="80">
        <v>28.4</v>
      </c>
      <c r="F25" s="80">
        <v>3.11</v>
      </c>
    </row>
    <row r="26" spans="1:6" x14ac:dyDescent="0.2">
      <c r="A26">
        <v>25</v>
      </c>
      <c r="B26">
        <v>33</v>
      </c>
      <c r="C26" t="s">
        <v>57</v>
      </c>
      <c r="D26">
        <v>2001</v>
      </c>
      <c r="E26" s="80">
        <v>28.42</v>
      </c>
      <c r="F26" s="80">
        <v>3.13</v>
      </c>
    </row>
    <row r="27" spans="1:6" x14ac:dyDescent="0.2">
      <c r="A27">
        <v>26</v>
      </c>
      <c r="B27">
        <v>61</v>
      </c>
      <c r="C27" t="s">
        <v>78</v>
      </c>
      <c r="D27">
        <v>2005</v>
      </c>
      <c r="E27" s="80">
        <v>28.48</v>
      </c>
      <c r="F27" s="80">
        <v>3.19</v>
      </c>
    </row>
    <row r="28" spans="1:6" x14ac:dyDescent="0.2">
      <c r="A28">
        <v>27</v>
      </c>
      <c r="B28">
        <v>61</v>
      </c>
      <c r="C28" t="s">
        <v>78</v>
      </c>
      <c r="D28">
        <v>2005</v>
      </c>
      <c r="E28" s="80">
        <v>28.53</v>
      </c>
      <c r="F28" s="80">
        <v>3.24</v>
      </c>
    </row>
    <row r="29" spans="1:6" x14ac:dyDescent="0.2">
      <c r="A29">
        <v>28</v>
      </c>
      <c r="B29">
        <v>42</v>
      </c>
      <c r="C29" t="s">
        <v>64</v>
      </c>
      <c r="D29">
        <v>2004</v>
      </c>
      <c r="E29" s="80">
        <v>28.79</v>
      </c>
      <c r="F29" s="80">
        <v>3.5</v>
      </c>
    </row>
    <row r="30" spans="1:6" x14ac:dyDescent="0.2">
      <c r="A30">
        <v>29</v>
      </c>
      <c r="B30">
        <v>42</v>
      </c>
      <c r="C30" t="s">
        <v>64</v>
      </c>
      <c r="D30">
        <v>2004</v>
      </c>
      <c r="E30" s="80">
        <v>29.02</v>
      </c>
      <c r="F30" s="80">
        <v>3.73</v>
      </c>
    </row>
    <row r="31" spans="1:6" x14ac:dyDescent="0.2">
      <c r="A31">
        <v>30</v>
      </c>
      <c r="B31">
        <v>80</v>
      </c>
      <c r="C31" t="s">
        <v>106</v>
      </c>
      <c r="D31">
        <v>2002</v>
      </c>
      <c r="E31" s="80">
        <v>29.16</v>
      </c>
      <c r="F31" s="80">
        <v>3.87</v>
      </c>
    </row>
    <row r="32" spans="1:6" x14ac:dyDescent="0.2">
      <c r="A32">
        <v>31</v>
      </c>
      <c r="B32">
        <v>42</v>
      </c>
      <c r="C32" t="s">
        <v>64</v>
      </c>
      <c r="D32">
        <v>2004</v>
      </c>
      <c r="E32" s="80">
        <v>29.17</v>
      </c>
      <c r="F32" s="80">
        <v>3.88</v>
      </c>
    </row>
    <row r="33" spans="1:6" x14ac:dyDescent="0.2">
      <c r="A33">
        <v>32</v>
      </c>
      <c r="B33">
        <v>7</v>
      </c>
      <c r="C33" t="s">
        <v>25</v>
      </c>
      <c r="D33">
        <v>2002</v>
      </c>
      <c r="E33" s="80">
        <v>29.44</v>
      </c>
      <c r="F33" s="80">
        <v>4.1500000000000004</v>
      </c>
    </row>
    <row r="34" spans="1:6" x14ac:dyDescent="0.2">
      <c r="A34">
        <v>33</v>
      </c>
      <c r="B34">
        <v>7</v>
      </c>
      <c r="C34" t="s">
        <v>25</v>
      </c>
      <c r="D34">
        <v>2002</v>
      </c>
      <c r="E34" s="80">
        <v>29.57</v>
      </c>
      <c r="F34" s="80">
        <v>4.28</v>
      </c>
    </row>
    <row r="35" spans="1:6" x14ac:dyDescent="0.2">
      <c r="A35">
        <v>34</v>
      </c>
      <c r="B35">
        <v>61</v>
      </c>
      <c r="C35" t="s">
        <v>78</v>
      </c>
      <c r="D35">
        <v>2005</v>
      </c>
      <c r="E35" s="80">
        <v>29.6</v>
      </c>
      <c r="F35" s="80">
        <v>4.3099999999999996</v>
      </c>
    </row>
    <row r="36" spans="1:6" x14ac:dyDescent="0.2">
      <c r="A36">
        <v>35</v>
      </c>
      <c r="B36">
        <v>80</v>
      </c>
      <c r="C36" t="s">
        <v>106</v>
      </c>
      <c r="D36">
        <v>2002</v>
      </c>
      <c r="E36" s="80">
        <v>29.74</v>
      </c>
      <c r="F36" s="80">
        <v>4.45</v>
      </c>
    </row>
    <row r="37" spans="1:6" x14ac:dyDescent="0.2">
      <c r="A37">
        <v>36</v>
      </c>
      <c r="B37">
        <v>61</v>
      </c>
      <c r="C37" t="s">
        <v>78</v>
      </c>
      <c r="D37">
        <v>2005</v>
      </c>
      <c r="E37" s="80">
        <v>29.81</v>
      </c>
      <c r="F37" s="80">
        <v>4.5199999999999996</v>
      </c>
    </row>
    <row r="38" spans="1:6" x14ac:dyDescent="0.2">
      <c r="A38">
        <v>37</v>
      </c>
      <c r="B38">
        <v>88</v>
      </c>
      <c r="C38" t="s">
        <v>172</v>
      </c>
      <c r="D38">
        <v>2003</v>
      </c>
      <c r="E38" s="80">
        <v>29.85</v>
      </c>
      <c r="F38" s="80">
        <v>4.5599999999999996</v>
      </c>
    </row>
    <row r="39" spans="1:6" x14ac:dyDescent="0.2">
      <c r="A39">
        <v>38</v>
      </c>
      <c r="B39">
        <v>88</v>
      </c>
      <c r="C39" t="s">
        <v>172</v>
      </c>
      <c r="D39">
        <v>2003</v>
      </c>
      <c r="E39" s="80">
        <v>30.05</v>
      </c>
      <c r="F39" s="80">
        <v>4.76</v>
      </c>
    </row>
    <row r="40" spans="1:6" x14ac:dyDescent="0.2">
      <c r="A40">
        <v>39</v>
      </c>
      <c r="B40">
        <v>14</v>
      </c>
      <c r="C40" t="s">
        <v>41</v>
      </c>
      <c r="D40">
        <v>2005</v>
      </c>
      <c r="E40" s="80">
        <v>30.32</v>
      </c>
      <c r="F40" s="80">
        <v>5.03</v>
      </c>
    </row>
    <row r="41" spans="1:6" x14ac:dyDescent="0.2">
      <c r="A41">
        <v>40</v>
      </c>
      <c r="B41">
        <v>114</v>
      </c>
      <c r="C41" t="s">
        <v>184</v>
      </c>
      <c r="D41">
        <v>2004</v>
      </c>
      <c r="E41" s="80">
        <v>30.4</v>
      </c>
      <c r="F41" s="80">
        <v>5.1100000000000003</v>
      </c>
    </row>
    <row r="42" spans="1:6" x14ac:dyDescent="0.2">
      <c r="A42">
        <v>41</v>
      </c>
      <c r="B42">
        <v>114</v>
      </c>
      <c r="C42" t="s">
        <v>184</v>
      </c>
      <c r="D42">
        <v>2004</v>
      </c>
      <c r="E42" s="80">
        <v>30.44</v>
      </c>
      <c r="F42" s="80">
        <v>5.15</v>
      </c>
    </row>
    <row r="43" spans="1:6" x14ac:dyDescent="0.2">
      <c r="A43">
        <v>42</v>
      </c>
      <c r="B43">
        <v>74</v>
      </c>
      <c r="C43" t="s">
        <v>97</v>
      </c>
      <c r="D43">
        <v>2006</v>
      </c>
      <c r="E43" s="80">
        <v>30.46</v>
      </c>
      <c r="F43" s="80">
        <v>5.17</v>
      </c>
    </row>
    <row r="44" spans="1:6" x14ac:dyDescent="0.2">
      <c r="A44">
        <v>43</v>
      </c>
      <c r="B44">
        <v>64</v>
      </c>
      <c r="C44" t="s">
        <v>81</v>
      </c>
      <c r="D44">
        <v>2004</v>
      </c>
      <c r="E44" s="80">
        <v>30.5</v>
      </c>
      <c r="F44" s="80">
        <v>5.21</v>
      </c>
    </row>
    <row r="45" spans="1:6" x14ac:dyDescent="0.2">
      <c r="A45">
        <v>44</v>
      </c>
      <c r="B45">
        <v>114</v>
      </c>
      <c r="C45" t="s">
        <v>184</v>
      </c>
      <c r="D45">
        <v>2004</v>
      </c>
      <c r="E45" s="80">
        <v>30.54</v>
      </c>
      <c r="F45" s="80">
        <v>5.25</v>
      </c>
    </row>
    <row r="46" spans="1:6" x14ac:dyDescent="0.2">
      <c r="A46">
        <v>45</v>
      </c>
      <c r="B46">
        <v>64</v>
      </c>
      <c r="C46" t="s">
        <v>81</v>
      </c>
      <c r="D46">
        <v>2004</v>
      </c>
      <c r="E46" s="80">
        <v>30.54</v>
      </c>
      <c r="F46" s="80">
        <v>5.25</v>
      </c>
    </row>
    <row r="47" spans="1:6" x14ac:dyDescent="0.2">
      <c r="A47">
        <v>46</v>
      </c>
      <c r="B47">
        <v>64</v>
      </c>
      <c r="C47" t="s">
        <v>81</v>
      </c>
      <c r="D47">
        <v>2004</v>
      </c>
      <c r="E47" s="80">
        <v>30.57</v>
      </c>
      <c r="F47" s="80">
        <v>5.28</v>
      </c>
    </row>
    <row r="48" spans="1:6" x14ac:dyDescent="0.2">
      <c r="A48">
        <v>47</v>
      </c>
      <c r="B48">
        <v>12</v>
      </c>
      <c r="C48" t="s">
        <v>37</v>
      </c>
      <c r="D48">
        <v>2006</v>
      </c>
      <c r="E48" s="80">
        <v>30.57</v>
      </c>
      <c r="F48" s="80">
        <v>5.28</v>
      </c>
    </row>
    <row r="49" spans="1:6" x14ac:dyDescent="0.2">
      <c r="A49">
        <v>48</v>
      </c>
      <c r="B49">
        <v>88</v>
      </c>
      <c r="C49" t="s">
        <v>172</v>
      </c>
      <c r="D49">
        <v>2003</v>
      </c>
      <c r="E49" s="80">
        <v>30.61</v>
      </c>
      <c r="F49" s="80">
        <v>5.32</v>
      </c>
    </row>
    <row r="50" spans="1:6" x14ac:dyDescent="0.2">
      <c r="A50">
        <v>49</v>
      </c>
      <c r="B50">
        <v>2</v>
      </c>
      <c r="C50" t="s">
        <v>12</v>
      </c>
      <c r="D50">
        <v>2005</v>
      </c>
      <c r="E50" s="80">
        <v>30.69</v>
      </c>
      <c r="F50" s="80">
        <v>5.4</v>
      </c>
    </row>
    <row r="51" spans="1:6" x14ac:dyDescent="0.2">
      <c r="A51">
        <v>50</v>
      </c>
      <c r="B51">
        <v>14</v>
      </c>
      <c r="C51" t="s">
        <v>41</v>
      </c>
      <c r="D51">
        <v>2005</v>
      </c>
      <c r="E51" s="80">
        <v>30.77</v>
      </c>
      <c r="F51" s="80">
        <v>5.48</v>
      </c>
    </row>
    <row r="52" spans="1:6" x14ac:dyDescent="0.2">
      <c r="A52">
        <v>51</v>
      </c>
      <c r="B52">
        <v>14</v>
      </c>
      <c r="C52" t="s">
        <v>41</v>
      </c>
      <c r="D52">
        <v>2005</v>
      </c>
      <c r="E52" s="80">
        <v>30.87</v>
      </c>
      <c r="F52" s="80">
        <v>5.58</v>
      </c>
    </row>
    <row r="53" spans="1:6" x14ac:dyDescent="0.2">
      <c r="A53">
        <v>52</v>
      </c>
      <c r="B53">
        <v>114</v>
      </c>
      <c r="C53" t="s">
        <v>184</v>
      </c>
      <c r="D53">
        <v>2004</v>
      </c>
      <c r="E53" s="80">
        <v>30.89</v>
      </c>
      <c r="F53" s="80">
        <v>5.6</v>
      </c>
    </row>
    <row r="54" spans="1:6" x14ac:dyDescent="0.2">
      <c r="A54">
        <v>53</v>
      </c>
      <c r="B54">
        <v>74</v>
      </c>
      <c r="C54" t="s">
        <v>97</v>
      </c>
      <c r="D54">
        <v>2006</v>
      </c>
      <c r="E54" s="80">
        <v>30.93</v>
      </c>
      <c r="F54" s="80">
        <v>5.64</v>
      </c>
    </row>
    <row r="55" spans="1:6" x14ac:dyDescent="0.2">
      <c r="A55">
        <v>54</v>
      </c>
      <c r="B55">
        <v>86</v>
      </c>
      <c r="C55" t="s">
        <v>126</v>
      </c>
      <c r="D55">
        <v>2004</v>
      </c>
      <c r="E55" s="80">
        <v>30.93</v>
      </c>
      <c r="F55" s="80">
        <v>5.64</v>
      </c>
    </row>
    <row r="56" spans="1:6" x14ac:dyDescent="0.2">
      <c r="A56">
        <v>55</v>
      </c>
      <c r="B56">
        <v>2</v>
      </c>
      <c r="C56" t="s">
        <v>12</v>
      </c>
      <c r="D56">
        <v>2005</v>
      </c>
      <c r="E56" s="80">
        <v>30.94</v>
      </c>
      <c r="F56" s="80">
        <v>5.65</v>
      </c>
    </row>
    <row r="57" spans="1:6" x14ac:dyDescent="0.2">
      <c r="A57">
        <v>56</v>
      </c>
      <c r="B57">
        <v>74</v>
      </c>
      <c r="C57" t="s">
        <v>97</v>
      </c>
      <c r="D57">
        <v>2006</v>
      </c>
      <c r="E57" s="80">
        <v>30.97</v>
      </c>
      <c r="F57" s="80">
        <v>5.68</v>
      </c>
    </row>
    <row r="58" spans="1:6" x14ac:dyDescent="0.2">
      <c r="A58">
        <v>57</v>
      </c>
      <c r="B58">
        <v>2</v>
      </c>
      <c r="C58" t="s">
        <v>12</v>
      </c>
      <c r="D58">
        <v>2005</v>
      </c>
      <c r="E58" s="80">
        <v>30.98</v>
      </c>
      <c r="F58" s="80">
        <v>5.69</v>
      </c>
    </row>
    <row r="59" spans="1:6" x14ac:dyDescent="0.2">
      <c r="A59">
        <v>58</v>
      </c>
      <c r="B59">
        <v>14</v>
      </c>
      <c r="C59" t="s">
        <v>41</v>
      </c>
      <c r="D59">
        <v>2005</v>
      </c>
      <c r="E59" s="80">
        <v>30.99</v>
      </c>
      <c r="F59" s="80">
        <v>5.7</v>
      </c>
    </row>
    <row r="60" spans="1:6" x14ac:dyDescent="0.2">
      <c r="A60">
        <v>59</v>
      </c>
      <c r="B60">
        <v>47</v>
      </c>
      <c r="C60" t="s">
        <v>163</v>
      </c>
      <c r="D60">
        <v>2002</v>
      </c>
      <c r="E60" s="80">
        <v>31</v>
      </c>
      <c r="F60" s="80">
        <v>5.71</v>
      </c>
    </row>
    <row r="61" spans="1:6" x14ac:dyDescent="0.2">
      <c r="A61">
        <v>60</v>
      </c>
      <c r="B61">
        <v>14</v>
      </c>
      <c r="C61" t="s">
        <v>41</v>
      </c>
      <c r="D61">
        <v>2005</v>
      </c>
      <c r="E61" s="80">
        <v>31.01</v>
      </c>
      <c r="F61" s="80">
        <v>5.72</v>
      </c>
    </row>
    <row r="62" spans="1:6" x14ac:dyDescent="0.2">
      <c r="A62">
        <v>61</v>
      </c>
      <c r="B62">
        <v>125</v>
      </c>
      <c r="C62" t="s">
        <v>195</v>
      </c>
      <c r="D62">
        <v>2001</v>
      </c>
      <c r="E62" s="80">
        <v>31.03</v>
      </c>
      <c r="F62" s="80">
        <v>5.74</v>
      </c>
    </row>
    <row r="63" spans="1:6" x14ac:dyDescent="0.2">
      <c r="A63">
        <v>62</v>
      </c>
      <c r="B63">
        <v>88</v>
      </c>
      <c r="C63" t="s">
        <v>172</v>
      </c>
      <c r="D63">
        <v>2003</v>
      </c>
      <c r="E63" s="80">
        <v>31.09</v>
      </c>
      <c r="F63" s="80">
        <v>5.8</v>
      </c>
    </row>
    <row r="64" spans="1:6" x14ac:dyDescent="0.2">
      <c r="A64">
        <v>63</v>
      </c>
      <c r="B64">
        <v>86</v>
      </c>
      <c r="C64" t="s">
        <v>126</v>
      </c>
      <c r="D64">
        <v>2004</v>
      </c>
      <c r="E64" s="80">
        <v>31.11</v>
      </c>
      <c r="F64" s="80">
        <v>5.82</v>
      </c>
    </row>
    <row r="65" spans="1:6" x14ac:dyDescent="0.2">
      <c r="A65">
        <v>64</v>
      </c>
      <c r="B65">
        <v>11</v>
      </c>
      <c r="C65" t="s">
        <v>34</v>
      </c>
      <c r="D65">
        <v>2006</v>
      </c>
      <c r="E65" s="80">
        <v>31.18</v>
      </c>
      <c r="F65" s="80">
        <v>5.89</v>
      </c>
    </row>
    <row r="66" spans="1:6" x14ac:dyDescent="0.2">
      <c r="A66">
        <v>65</v>
      </c>
      <c r="B66">
        <v>86</v>
      </c>
      <c r="C66" t="s">
        <v>126</v>
      </c>
      <c r="D66">
        <v>2004</v>
      </c>
      <c r="E66" s="80">
        <v>31.26</v>
      </c>
      <c r="F66" s="80">
        <v>5.97</v>
      </c>
    </row>
    <row r="67" spans="1:6" x14ac:dyDescent="0.2">
      <c r="A67">
        <v>66</v>
      </c>
      <c r="B67">
        <v>114</v>
      </c>
      <c r="C67" t="s">
        <v>184</v>
      </c>
      <c r="D67">
        <v>2004</v>
      </c>
      <c r="E67" s="80">
        <v>31.28</v>
      </c>
      <c r="F67" s="80">
        <v>5.99</v>
      </c>
    </row>
    <row r="68" spans="1:6" x14ac:dyDescent="0.2">
      <c r="A68">
        <v>67</v>
      </c>
      <c r="B68">
        <v>84</v>
      </c>
      <c r="C68" t="s">
        <v>119</v>
      </c>
      <c r="D68">
        <v>2006</v>
      </c>
      <c r="E68" s="80">
        <v>31.46</v>
      </c>
      <c r="F68" s="80">
        <v>6.17</v>
      </c>
    </row>
    <row r="69" spans="1:6" x14ac:dyDescent="0.2">
      <c r="A69">
        <v>68</v>
      </c>
      <c r="B69">
        <v>65</v>
      </c>
      <c r="C69" t="s">
        <v>167</v>
      </c>
      <c r="D69">
        <v>2004</v>
      </c>
      <c r="E69" s="80">
        <v>31.66</v>
      </c>
      <c r="F69" s="80">
        <v>6.37</v>
      </c>
    </row>
    <row r="70" spans="1:6" x14ac:dyDescent="0.2">
      <c r="A70">
        <v>69</v>
      </c>
      <c r="B70">
        <v>11</v>
      </c>
      <c r="C70" t="s">
        <v>34</v>
      </c>
      <c r="D70">
        <v>2006</v>
      </c>
      <c r="E70" s="80">
        <v>31.76</v>
      </c>
      <c r="F70" s="80">
        <v>6.47</v>
      </c>
    </row>
    <row r="71" spans="1:6" x14ac:dyDescent="0.2">
      <c r="A71">
        <v>70</v>
      </c>
      <c r="B71">
        <v>82</v>
      </c>
      <c r="C71" t="s">
        <v>112</v>
      </c>
      <c r="D71">
        <v>2004</v>
      </c>
      <c r="E71" s="80">
        <v>31.91</v>
      </c>
      <c r="F71" s="80">
        <v>6.62</v>
      </c>
    </row>
    <row r="72" spans="1:6" x14ac:dyDescent="0.2">
      <c r="A72">
        <v>71</v>
      </c>
      <c r="B72">
        <v>2</v>
      </c>
      <c r="C72" t="s">
        <v>12</v>
      </c>
      <c r="D72">
        <v>2005</v>
      </c>
      <c r="E72" s="80">
        <v>31.93</v>
      </c>
      <c r="F72" s="80">
        <v>6.64</v>
      </c>
    </row>
    <row r="73" spans="1:6" x14ac:dyDescent="0.2">
      <c r="A73">
        <v>72</v>
      </c>
      <c r="B73">
        <v>125</v>
      </c>
      <c r="C73" t="s">
        <v>195</v>
      </c>
      <c r="D73">
        <v>2001</v>
      </c>
      <c r="E73" s="80">
        <v>31.98</v>
      </c>
      <c r="F73" s="80">
        <v>6.69</v>
      </c>
    </row>
    <row r="74" spans="1:6" x14ac:dyDescent="0.2">
      <c r="A74">
        <v>73</v>
      </c>
      <c r="B74">
        <v>39</v>
      </c>
      <c r="C74" t="s">
        <v>63</v>
      </c>
      <c r="D74">
        <v>2006</v>
      </c>
      <c r="E74" s="80">
        <v>31.98</v>
      </c>
      <c r="F74" s="80">
        <v>6.69</v>
      </c>
    </row>
    <row r="75" spans="1:6" x14ac:dyDescent="0.2">
      <c r="A75">
        <v>74</v>
      </c>
      <c r="B75">
        <v>65</v>
      </c>
      <c r="C75" t="s">
        <v>167</v>
      </c>
      <c r="D75">
        <v>2004</v>
      </c>
      <c r="E75" s="80">
        <v>31.99</v>
      </c>
      <c r="F75" s="80">
        <v>6.7</v>
      </c>
    </row>
    <row r="76" spans="1:6" x14ac:dyDescent="0.2">
      <c r="A76">
        <v>75</v>
      </c>
      <c r="B76">
        <v>82</v>
      </c>
      <c r="C76" t="s">
        <v>112</v>
      </c>
      <c r="D76">
        <v>2004</v>
      </c>
      <c r="E76" s="80">
        <v>32.04</v>
      </c>
      <c r="F76" s="80">
        <v>6.75</v>
      </c>
    </row>
    <row r="77" spans="1:6" x14ac:dyDescent="0.2">
      <c r="A77">
        <v>76</v>
      </c>
      <c r="B77">
        <v>2</v>
      </c>
      <c r="C77" t="s">
        <v>12</v>
      </c>
      <c r="D77">
        <v>2005</v>
      </c>
      <c r="E77" s="80">
        <v>32.049999999999997</v>
      </c>
      <c r="F77" s="80">
        <v>6.76</v>
      </c>
    </row>
    <row r="78" spans="1:6" x14ac:dyDescent="0.2">
      <c r="A78">
        <v>77</v>
      </c>
      <c r="B78">
        <v>82</v>
      </c>
      <c r="C78" t="s">
        <v>112</v>
      </c>
      <c r="D78">
        <v>2004</v>
      </c>
      <c r="E78" s="80">
        <v>32.14</v>
      </c>
      <c r="F78" s="80">
        <v>6.85</v>
      </c>
    </row>
    <row r="79" spans="1:6" x14ac:dyDescent="0.2">
      <c r="A79">
        <v>78</v>
      </c>
      <c r="B79">
        <v>4</v>
      </c>
      <c r="C79" t="s">
        <v>18</v>
      </c>
      <c r="D79">
        <v>2006</v>
      </c>
      <c r="E79" s="80">
        <v>32.159999999999997</v>
      </c>
      <c r="F79" s="80">
        <v>6.87</v>
      </c>
    </row>
    <row r="80" spans="1:6" x14ac:dyDescent="0.2">
      <c r="A80">
        <v>79</v>
      </c>
      <c r="B80">
        <v>39</v>
      </c>
      <c r="C80" t="s">
        <v>63</v>
      </c>
      <c r="D80">
        <v>2006</v>
      </c>
      <c r="E80" s="80">
        <v>32.22</v>
      </c>
      <c r="F80" s="80">
        <v>6.93</v>
      </c>
    </row>
    <row r="81" spans="1:6" x14ac:dyDescent="0.2">
      <c r="A81">
        <v>80</v>
      </c>
      <c r="B81">
        <v>125</v>
      </c>
      <c r="C81" t="s">
        <v>195</v>
      </c>
      <c r="D81">
        <v>2001</v>
      </c>
      <c r="E81" s="80">
        <v>32.299999999999997</v>
      </c>
      <c r="F81" s="80">
        <v>7.01</v>
      </c>
    </row>
    <row r="82" spans="1:6" x14ac:dyDescent="0.2">
      <c r="A82">
        <v>81</v>
      </c>
      <c r="B82">
        <v>39</v>
      </c>
      <c r="C82" t="s">
        <v>63</v>
      </c>
      <c r="D82">
        <v>2006</v>
      </c>
      <c r="E82" s="80">
        <v>32.33</v>
      </c>
      <c r="F82" s="80">
        <v>7.04</v>
      </c>
    </row>
    <row r="83" spans="1:6" x14ac:dyDescent="0.2">
      <c r="A83">
        <v>82</v>
      </c>
      <c r="B83">
        <v>84</v>
      </c>
      <c r="C83" t="s">
        <v>119</v>
      </c>
      <c r="D83">
        <v>2006</v>
      </c>
      <c r="E83" s="80">
        <v>32.39</v>
      </c>
      <c r="F83" s="80">
        <v>7.1</v>
      </c>
    </row>
    <row r="84" spans="1:6" x14ac:dyDescent="0.2">
      <c r="A84">
        <v>83</v>
      </c>
      <c r="B84">
        <v>39</v>
      </c>
      <c r="C84" t="s">
        <v>63</v>
      </c>
      <c r="D84">
        <v>2006</v>
      </c>
      <c r="E84" s="80">
        <v>32.409999999999997</v>
      </c>
      <c r="F84" s="80">
        <v>7.12</v>
      </c>
    </row>
    <row r="85" spans="1:6" x14ac:dyDescent="0.2">
      <c r="A85">
        <v>84</v>
      </c>
      <c r="B85">
        <v>4</v>
      </c>
      <c r="C85" t="s">
        <v>18</v>
      </c>
      <c r="D85">
        <v>2006</v>
      </c>
      <c r="E85" s="80">
        <v>32.51</v>
      </c>
      <c r="F85" s="80">
        <v>7.22</v>
      </c>
    </row>
    <row r="86" spans="1:6" x14ac:dyDescent="0.2">
      <c r="A86">
        <v>85</v>
      </c>
      <c r="B86">
        <v>82</v>
      </c>
      <c r="C86" t="s">
        <v>112</v>
      </c>
      <c r="D86">
        <v>2004</v>
      </c>
      <c r="E86" s="80">
        <v>32.53</v>
      </c>
      <c r="F86" s="80">
        <v>7.24</v>
      </c>
    </row>
    <row r="87" spans="1:6" x14ac:dyDescent="0.2">
      <c r="A87">
        <v>86</v>
      </c>
      <c r="B87">
        <v>117</v>
      </c>
      <c r="C87" t="s">
        <v>187</v>
      </c>
      <c r="D87">
        <v>2005</v>
      </c>
      <c r="E87" s="80">
        <v>32.81</v>
      </c>
      <c r="F87" s="80">
        <v>7.52</v>
      </c>
    </row>
    <row r="88" spans="1:6" x14ac:dyDescent="0.2">
      <c r="A88">
        <v>87</v>
      </c>
      <c r="B88">
        <v>117</v>
      </c>
      <c r="C88" t="s">
        <v>187</v>
      </c>
      <c r="D88">
        <v>2005</v>
      </c>
      <c r="E88" s="80">
        <v>32.979999999999997</v>
      </c>
      <c r="F88" s="80">
        <v>7.69</v>
      </c>
    </row>
    <row r="89" spans="1:6" x14ac:dyDescent="0.2">
      <c r="A89">
        <v>88</v>
      </c>
      <c r="B89">
        <v>117</v>
      </c>
      <c r="C89" t="s">
        <v>187</v>
      </c>
      <c r="D89">
        <v>2005</v>
      </c>
      <c r="E89" s="80">
        <v>33.35</v>
      </c>
      <c r="F89" s="80">
        <v>8.06</v>
      </c>
    </row>
    <row r="90" spans="1:6" x14ac:dyDescent="0.2">
      <c r="A90">
        <v>89</v>
      </c>
      <c r="B90">
        <v>38</v>
      </c>
      <c r="C90" t="s">
        <v>61</v>
      </c>
      <c r="D90">
        <v>2004</v>
      </c>
      <c r="E90" s="80">
        <v>33.54</v>
      </c>
      <c r="F90" s="80">
        <v>8.25</v>
      </c>
    </row>
    <row r="91" spans="1:6" x14ac:dyDescent="0.2">
      <c r="A91">
        <v>90</v>
      </c>
      <c r="B91">
        <v>38</v>
      </c>
      <c r="C91" t="s">
        <v>61</v>
      </c>
      <c r="D91">
        <v>2004</v>
      </c>
      <c r="E91" s="80">
        <v>33.61</v>
      </c>
      <c r="F91" s="80">
        <v>8.32</v>
      </c>
    </row>
    <row r="92" spans="1:6" x14ac:dyDescent="0.2">
      <c r="A92">
        <v>91</v>
      </c>
      <c r="B92">
        <v>17</v>
      </c>
      <c r="C92" t="s">
        <v>46</v>
      </c>
      <c r="D92">
        <v>2004</v>
      </c>
      <c r="E92" s="80">
        <v>33.619999999999997</v>
      </c>
      <c r="F92" s="80">
        <v>8.33</v>
      </c>
    </row>
    <row r="93" spans="1:6" x14ac:dyDescent="0.2">
      <c r="A93">
        <v>92</v>
      </c>
      <c r="B93">
        <v>52</v>
      </c>
      <c r="C93" t="s">
        <v>71</v>
      </c>
      <c r="D93">
        <v>2006</v>
      </c>
      <c r="E93" s="80">
        <v>34.43</v>
      </c>
      <c r="F93" s="80">
        <v>9.14</v>
      </c>
    </row>
    <row r="94" spans="1:6" x14ac:dyDescent="0.2">
      <c r="A94">
        <v>93</v>
      </c>
      <c r="B94">
        <v>68</v>
      </c>
      <c r="C94" t="s">
        <v>87</v>
      </c>
      <c r="D94">
        <v>2005</v>
      </c>
      <c r="E94" s="80">
        <v>34.82</v>
      </c>
      <c r="F94" s="80">
        <v>9.5299999999999994</v>
      </c>
    </row>
    <row r="95" spans="1:6" x14ac:dyDescent="0.2">
      <c r="A95">
        <v>94</v>
      </c>
      <c r="B95">
        <v>68</v>
      </c>
      <c r="C95" t="s">
        <v>87</v>
      </c>
      <c r="D95">
        <v>2005</v>
      </c>
      <c r="E95" s="80">
        <v>35.659999999999997</v>
      </c>
      <c r="F95" s="80">
        <v>10.37</v>
      </c>
    </row>
    <row r="96" spans="1:6" x14ac:dyDescent="0.2">
      <c r="A96">
        <v>95</v>
      </c>
      <c r="B96">
        <v>68</v>
      </c>
      <c r="C96" t="s">
        <v>87</v>
      </c>
      <c r="D96">
        <v>2005</v>
      </c>
      <c r="E96" s="80">
        <v>35.979999999999997</v>
      </c>
      <c r="F96" s="80">
        <v>10.69</v>
      </c>
    </row>
    <row r="97" spans="1:6" x14ac:dyDescent="0.2">
      <c r="A97">
        <v>96</v>
      </c>
      <c r="B97">
        <v>10</v>
      </c>
      <c r="C97" t="s">
        <v>32</v>
      </c>
      <c r="D97">
        <v>2001</v>
      </c>
      <c r="E97" s="80">
        <v>37.96</v>
      </c>
      <c r="F97" s="80">
        <v>12.67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4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4.83203125" customWidth="1"/>
    <col min="2" max="3" width="10.83203125" customWidth="1"/>
    <col min="4" max="4" width="19" customWidth="1"/>
    <col min="5" max="1025" width="10.83203125" customWidth="1"/>
  </cols>
  <sheetData>
    <row r="1" spans="1:7" x14ac:dyDescent="0.2">
      <c r="A1" s="77" t="s">
        <v>205</v>
      </c>
      <c r="B1" s="77" t="s">
        <v>206</v>
      </c>
      <c r="C1" s="77" t="s">
        <v>207</v>
      </c>
      <c r="D1" s="77" t="s">
        <v>1</v>
      </c>
      <c r="E1" s="77" t="s">
        <v>2</v>
      </c>
      <c r="F1" s="77" t="s">
        <v>198</v>
      </c>
      <c r="G1" s="77" t="s">
        <v>208</v>
      </c>
    </row>
    <row r="2" spans="1:7" x14ac:dyDescent="0.2">
      <c r="A2">
        <v>1</v>
      </c>
      <c r="B2">
        <v>88</v>
      </c>
      <c r="C2">
        <v>115</v>
      </c>
      <c r="D2" t="s">
        <v>185</v>
      </c>
      <c r="E2">
        <v>2000</v>
      </c>
      <c r="F2">
        <v>23.06</v>
      </c>
    </row>
    <row r="3" spans="1:7" x14ac:dyDescent="0.2">
      <c r="A3">
        <v>2</v>
      </c>
      <c r="B3">
        <v>111</v>
      </c>
      <c r="C3">
        <v>115</v>
      </c>
      <c r="D3" t="s">
        <v>185</v>
      </c>
      <c r="E3">
        <v>2000</v>
      </c>
      <c r="F3">
        <v>23.12</v>
      </c>
      <c r="G3">
        <v>6.0000000000002301E-2</v>
      </c>
    </row>
    <row r="4" spans="1:7" x14ac:dyDescent="0.2">
      <c r="A4">
        <v>3</v>
      </c>
      <c r="B4">
        <v>60</v>
      </c>
      <c r="C4">
        <v>115</v>
      </c>
      <c r="D4" t="s">
        <v>185</v>
      </c>
      <c r="E4">
        <v>2000</v>
      </c>
      <c r="F4">
        <v>23.29</v>
      </c>
      <c r="G4">
        <v>0.23</v>
      </c>
    </row>
    <row r="5" spans="1:7" x14ac:dyDescent="0.2">
      <c r="A5">
        <v>4</v>
      </c>
      <c r="B5">
        <v>32</v>
      </c>
      <c r="C5">
        <v>115</v>
      </c>
      <c r="D5" t="s">
        <v>185</v>
      </c>
      <c r="E5">
        <v>2000</v>
      </c>
      <c r="F5">
        <v>23.63</v>
      </c>
      <c r="G5">
        <v>0.56999999999999995</v>
      </c>
    </row>
    <row r="6" spans="1:7" x14ac:dyDescent="0.2">
      <c r="A6">
        <v>5</v>
      </c>
      <c r="B6">
        <v>3</v>
      </c>
      <c r="C6">
        <v>115</v>
      </c>
      <c r="D6" t="s">
        <v>185</v>
      </c>
      <c r="E6">
        <v>2000</v>
      </c>
      <c r="F6">
        <v>23.73</v>
      </c>
      <c r="G6">
        <v>0.67000000000000204</v>
      </c>
    </row>
    <row r="7" spans="1:7" x14ac:dyDescent="0.2">
      <c r="A7">
        <v>6</v>
      </c>
      <c r="B7">
        <v>58</v>
      </c>
      <c r="C7">
        <v>10</v>
      </c>
      <c r="D7" t="s">
        <v>32</v>
      </c>
      <c r="E7">
        <v>2001</v>
      </c>
      <c r="F7">
        <v>23.81</v>
      </c>
      <c r="G7">
        <v>0.75</v>
      </c>
    </row>
    <row r="8" spans="1:7" x14ac:dyDescent="0.2">
      <c r="A8">
        <v>7</v>
      </c>
      <c r="B8">
        <v>57</v>
      </c>
      <c r="C8">
        <v>124</v>
      </c>
      <c r="D8" t="s">
        <v>194</v>
      </c>
      <c r="E8">
        <v>2002</v>
      </c>
      <c r="F8">
        <v>23.85</v>
      </c>
      <c r="G8">
        <v>0.79000000000000303</v>
      </c>
    </row>
    <row r="9" spans="1:7" x14ac:dyDescent="0.2">
      <c r="A9">
        <v>8</v>
      </c>
      <c r="B9">
        <v>109</v>
      </c>
      <c r="C9">
        <v>10</v>
      </c>
      <c r="D9" t="s">
        <v>32</v>
      </c>
      <c r="E9">
        <v>2001</v>
      </c>
      <c r="F9">
        <v>23.9</v>
      </c>
      <c r="G9">
        <v>0.84</v>
      </c>
    </row>
    <row r="10" spans="1:7" x14ac:dyDescent="0.2">
      <c r="A10">
        <v>9</v>
      </c>
      <c r="B10">
        <v>90</v>
      </c>
      <c r="C10">
        <v>10</v>
      </c>
      <c r="D10" t="s">
        <v>32</v>
      </c>
      <c r="E10">
        <v>2001</v>
      </c>
      <c r="F10">
        <v>23.92</v>
      </c>
      <c r="G10">
        <v>0.86000000000000298</v>
      </c>
    </row>
    <row r="11" spans="1:7" x14ac:dyDescent="0.2">
      <c r="A11">
        <v>10</v>
      </c>
      <c r="B11">
        <v>87</v>
      </c>
      <c r="C11">
        <v>124</v>
      </c>
      <c r="D11" t="s">
        <v>194</v>
      </c>
      <c r="E11">
        <v>2002</v>
      </c>
      <c r="F11">
        <v>23.95</v>
      </c>
      <c r="G11">
        <v>0.89000000000000101</v>
      </c>
    </row>
    <row r="12" spans="1:7" x14ac:dyDescent="0.2">
      <c r="A12">
        <v>11</v>
      </c>
      <c r="B12">
        <v>86</v>
      </c>
      <c r="C12">
        <v>126</v>
      </c>
      <c r="D12" t="s">
        <v>196</v>
      </c>
      <c r="E12">
        <v>1993</v>
      </c>
      <c r="F12">
        <v>23.99</v>
      </c>
      <c r="G12">
        <v>0.93</v>
      </c>
    </row>
    <row r="13" spans="1:7" x14ac:dyDescent="0.2">
      <c r="A13">
        <v>12</v>
      </c>
      <c r="B13">
        <v>31</v>
      </c>
      <c r="C13">
        <v>10</v>
      </c>
      <c r="D13" t="s">
        <v>32</v>
      </c>
      <c r="E13">
        <v>2001</v>
      </c>
      <c r="F13">
        <v>24.41</v>
      </c>
      <c r="G13">
        <v>1.35</v>
      </c>
    </row>
    <row r="14" spans="1:7" x14ac:dyDescent="0.2">
      <c r="A14">
        <v>13</v>
      </c>
      <c r="B14">
        <v>29</v>
      </c>
      <c r="C14">
        <v>126</v>
      </c>
      <c r="D14" t="s">
        <v>196</v>
      </c>
      <c r="E14">
        <v>1993</v>
      </c>
      <c r="F14">
        <v>24.53</v>
      </c>
      <c r="G14">
        <v>1.47</v>
      </c>
    </row>
    <row r="15" spans="1:7" x14ac:dyDescent="0.2">
      <c r="A15">
        <v>14</v>
      </c>
      <c r="B15">
        <v>56</v>
      </c>
      <c r="C15">
        <v>126</v>
      </c>
      <c r="D15" t="s">
        <v>196</v>
      </c>
      <c r="E15">
        <v>1993</v>
      </c>
      <c r="F15">
        <v>24.55</v>
      </c>
      <c r="G15">
        <v>1.49</v>
      </c>
    </row>
    <row r="16" spans="1:7" x14ac:dyDescent="0.2">
      <c r="A16">
        <v>15</v>
      </c>
      <c r="B16">
        <v>6</v>
      </c>
      <c r="C16">
        <v>10</v>
      </c>
      <c r="D16" t="s">
        <v>32</v>
      </c>
      <c r="E16">
        <v>2001</v>
      </c>
      <c r="F16">
        <v>24.63</v>
      </c>
      <c r="G16">
        <v>1.57</v>
      </c>
    </row>
    <row r="17" spans="1:7" x14ac:dyDescent="0.2">
      <c r="A17">
        <v>16</v>
      </c>
      <c r="B17">
        <v>5</v>
      </c>
      <c r="C17">
        <v>124</v>
      </c>
      <c r="D17" t="s">
        <v>194</v>
      </c>
      <c r="E17">
        <v>2002</v>
      </c>
      <c r="F17">
        <v>24.76</v>
      </c>
      <c r="G17">
        <v>1.7</v>
      </c>
    </row>
    <row r="18" spans="1:7" x14ac:dyDescent="0.2">
      <c r="A18">
        <v>17</v>
      </c>
      <c r="B18">
        <v>4</v>
      </c>
      <c r="C18">
        <v>126</v>
      </c>
      <c r="D18" t="s">
        <v>196</v>
      </c>
      <c r="E18">
        <v>1993</v>
      </c>
      <c r="F18">
        <v>24.83</v>
      </c>
      <c r="G18">
        <v>1.77</v>
      </c>
    </row>
    <row r="19" spans="1:7" x14ac:dyDescent="0.2">
      <c r="A19">
        <v>18</v>
      </c>
      <c r="B19">
        <v>112</v>
      </c>
      <c r="C19">
        <v>27</v>
      </c>
      <c r="D19" t="s">
        <v>53</v>
      </c>
      <c r="E19">
        <v>2002</v>
      </c>
      <c r="F19">
        <v>25.31</v>
      </c>
      <c r="G19">
        <v>2.25</v>
      </c>
    </row>
    <row r="20" spans="1:7" x14ac:dyDescent="0.2">
      <c r="A20">
        <v>19</v>
      </c>
      <c r="B20">
        <v>89</v>
      </c>
      <c r="C20">
        <v>27</v>
      </c>
      <c r="D20" t="s">
        <v>53</v>
      </c>
      <c r="E20">
        <v>2002</v>
      </c>
      <c r="F20">
        <v>25.32</v>
      </c>
      <c r="G20">
        <v>2.2599999999999998</v>
      </c>
    </row>
    <row r="21" spans="1:7" x14ac:dyDescent="0.2">
      <c r="A21">
        <v>20</v>
      </c>
      <c r="B21">
        <v>59</v>
      </c>
      <c r="C21">
        <v>27</v>
      </c>
      <c r="D21" t="s">
        <v>53</v>
      </c>
      <c r="E21">
        <v>2002</v>
      </c>
      <c r="F21">
        <v>25.39</v>
      </c>
      <c r="G21">
        <v>2.33</v>
      </c>
    </row>
    <row r="22" spans="1:7" x14ac:dyDescent="0.2">
      <c r="A22">
        <v>21</v>
      </c>
      <c r="B22">
        <v>1</v>
      </c>
      <c r="C22">
        <v>27</v>
      </c>
      <c r="D22" t="s">
        <v>53</v>
      </c>
      <c r="E22">
        <v>2002</v>
      </c>
      <c r="F22">
        <v>25.47</v>
      </c>
      <c r="G22">
        <v>2.41</v>
      </c>
    </row>
    <row r="23" spans="1:7" x14ac:dyDescent="0.2">
      <c r="A23">
        <v>22</v>
      </c>
      <c r="B23">
        <v>104</v>
      </c>
      <c r="C23">
        <v>7</v>
      </c>
      <c r="D23" t="s">
        <v>25</v>
      </c>
      <c r="E23">
        <v>2002</v>
      </c>
      <c r="F23">
        <v>25.95</v>
      </c>
      <c r="G23">
        <v>2.89</v>
      </c>
    </row>
    <row r="24" spans="1:7" x14ac:dyDescent="0.2">
      <c r="A24">
        <v>23</v>
      </c>
      <c r="B24">
        <v>61</v>
      </c>
      <c r="C24">
        <v>42</v>
      </c>
      <c r="D24" t="s">
        <v>64</v>
      </c>
      <c r="E24">
        <v>2004</v>
      </c>
      <c r="F24">
        <v>25.96</v>
      </c>
      <c r="G24">
        <v>2.9</v>
      </c>
    </row>
    <row r="25" spans="1:7" x14ac:dyDescent="0.2">
      <c r="A25">
        <v>24</v>
      </c>
      <c r="B25">
        <v>54</v>
      </c>
      <c r="C25">
        <v>33</v>
      </c>
      <c r="D25" t="s">
        <v>57</v>
      </c>
      <c r="E25">
        <v>2001</v>
      </c>
      <c r="F25">
        <v>26</v>
      </c>
      <c r="G25">
        <v>2.94</v>
      </c>
    </row>
    <row r="26" spans="1:7" x14ac:dyDescent="0.2">
      <c r="A26">
        <v>25</v>
      </c>
      <c r="B26">
        <v>2</v>
      </c>
      <c r="C26">
        <v>33</v>
      </c>
      <c r="D26" t="s">
        <v>57</v>
      </c>
      <c r="E26">
        <v>2001</v>
      </c>
      <c r="F26">
        <v>26.04</v>
      </c>
      <c r="G26">
        <v>2.98</v>
      </c>
    </row>
    <row r="27" spans="1:7" x14ac:dyDescent="0.2">
      <c r="A27">
        <v>26</v>
      </c>
      <c r="B27">
        <v>85</v>
      </c>
      <c r="C27">
        <v>33</v>
      </c>
      <c r="D27" t="s">
        <v>57</v>
      </c>
      <c r="E27">
        <v>2001</v>
      </c>
      <c r="F27">
        <v>26.07</v>
      </c>
      <c r="G27">
        <v>3.01</v>
      </c>
    </row>
    <row r="28" spans="1:7" x14ac:dyDescent="0.2">
      <c r="A28">
        <v>27</v>
      </c>
      <c r="B28">
        <v>103</v>
      </c>
      <c r="C28">
        <v>80</v>
      </c>
      <c r="D28" t="s">
        <v>106</v>
      </c>
      <c r="E28">
        <v>2002</v>
      </c>
      <c r="F28">
        <v>26.15</v>
      </c>
      <c r="G28">
        <v>3.09</v>
      </c>
    </row>
    <row r="29" spans="1:7" x14ac:dyDescent="0.2">
      <c r="A29">
        <v>28</v>
      </c>
      <c r="B29">
        <v>76</v>
      </c>
      <c r="C29">
        <v>7</v>
      </c>
      <c r="D29" t="s">
        <v>25</v>
      </c>
      <c r="E29">
        <v>2002</v>
      </c>
      <c r="F29">
        <v>26.15</v>
      </c>
      <c r="G29">
        <v>3.09</v>
      </c>
    </row>
    <row r="30" spans="1:7" x14ac:dyDescent="0.2">
      <c r="A30">
        <v>29</v>
      </c>
      <c r="B30">
        <v>96</v>
      </c>
      <c r="C30">
        <v>61</v>
      </c>
      <c r="D30" t="s">
        <v>78</v>
      </c>
      <c r="E30">
        <v>2005</v>
      </c>
      <c r="F30">
        <v>26.16</v>
      </c>
      <c r="G30">
        <v>3.1</v>
      </c>
    </row>
    <row r="31" spans="1:7" x14ac:dyDescent="0.2">
      <c r="A31">
        <v>30</v>
      </c>
      <c r="B31">
        <v>91</v>
      </c>
      <c r="C31">
        <v>42</v>
      </c>
      <c r="D31" t="s">
        <v>64</v>
      </c>
      <c r="E31">
        <v>2004</v>
      </c>
      <c r="F31">
        <v>26.28</v>
      </c>
      <c r="G31">
        <v>3.22</v>
      </c>
    </row>
    <row r="32" spans="1:7" x14ac:dyDescent="0.2">
      <c r="A32">
        <v>31</v>
      </c>
      <c r="B32">
        <v>115</v>
      </c>
      <c r="C32">
        <v>42</v>
      </c>
      <c r="D32" t="s">
        <v>64</v>
      </c>
      <c r="E32">
        <v>2004</v>
      </c>
      <c r="F32">
        <v>26.29</v>
      </c>
      <c r="G32">
        <v>3.23</v>
      </c>
    </row>
    <row r="33" spans="1:7" x14ac:dyDescent="0.2">
      <c r="A33">
        <v>32</v>
      </c>
      <c r="B33">
        <v>75</v>
      </c>
      <c r="C33">
        <v>80</v>
      </c>
      <c r="D33" t="s">
        <v>106</v>
      </c>
      <c r="E33">
        <v>2002</v>
      </c>
      <c r="F33">
        <v>26.29</v>
      </c>
      <c r="G33">
        <v>3.23</v>
      </c>
    </row>
    <row r="34" spans="1:7" x14ac:dyDescent="0.2">
      <c r="A34">
        <v>33</v>
      </c>
      <c r="B34">
        <v>120</v>
      </c>
      <c r="C34">
        <v>61</v>
      </c>
      <c r="D34" t="s">
        <v>78</v>
      </c>
      <c r="E34">
        <v>2005</v>
      </c>
      <c r="F34">
        <v>26.36</v>
      </c>
      <c r="G34">
        <v>3.3</v>
      </c>
    </row>
    <row r="35" spans="1:7" x14ac:dyDescent="0.2">
      <c r="A35">
        <v>34</v>
      </c>
      <c r="B35">
        <v>110</v>
      </c>
      <c r="C35">
        <v>33</v>
      </c>
      <c r="D35" t="s">
        <v>57</v>
      </c>
      <c r="E35">
        <v>2001</v>
      </c>
      <c r="F35">
        <v>26.37</v>
      </c>
      <c r="G35">
        <v>3.31</v>
      </c>
    </row>
    <row r="36" spans="1:7" x14ac:dyDescent="0.2">
      <c r="A36">
        <v>35</v>
      </c>
      <c r="B36">
        <v>129</v>
      </c>
      <c r="C36">
        <v>7</v>
      </c>
      <c r="D36" t="s">
        <v>25</v>
      </c>
      <c r="E36">
        <v>2002</v>
      </c>
      <c r="F36">
        <v>26.39</v>
      </c>
      <c r="G36">
        <v>3.33</v>
      </c>
    </row>
    <row r="37" spans="1:7" x14ac:dyDescent="0.2">
      <c r="A37">
        <v>36</v>
      </c>
      <c r="B37">
        <v>28</v>
      </c>
      <c r="C37">
        <v>33</v>
      </c>
      <c r="D37" t="s">
        <v>57</v>
      </c>
      <c r="E37">
        <v>2001</v>
      </c>
      <c r="F37">
        <v>26.4</v>
      </c>
      <c r="G37">
        <v>3.34</v>
      </c>
    </row>
    <row r="38" spans="1:7" x14ac:dyDescent="0.2">
      <c r="A38">
        <v>37</v>
      </c>
      <c r="B38">
        <v>47</v>
      </c>
      <c r="C38">
        <v>7</v>
      </c>
      <c r="D38" t="s">
        <v>25</v>
      </c>
      <c r="E38">
        <v>2002</v>
      </c>
      <c r="F38">
        <v>26.44</v>
      </c>
      <c r="G38">
        <v>3.38</v>
      </c>
    </row>
    <row r="39" spans="1:7" x14ac:dyDescent="0.2">
      <c r="A39">
        <v>38</v>
      </c>
      <c r="B39">
        <v>46</v>
      </c>
      <c r="C39">
        <v>80</v>
      </c>
      <c r="D39" t="s">
        <v>106</v>
      </c>
      <c r="E39">
        <v>2002</v>
      </c>
      <c r="F39">
        <v>26.49</v>
      </c>
      <c r="G39">
        <v>3.43</v>
      </c>
    </row>
    <row r="40" spans="1:7" x14ac:dyDescent="0.2">
      <c r="A40">
        <v>39</v>
      </c>
      <c r="B40">
        <v>33</v>
      </c>
      <c r="C40">
        <v>42</v>
      </c>
      <c r="D40" t="s">
        <v>64</v>
      </c>
      <c r="E40">
        <v>2004</v>
      </c>
      <c r="F40">
        <v>26.5</v>
      </c>
      <c r="G40">
        <v>3.44</v>
      </c>
    </row>
    <row r="41" spans="1:7" x14ac:dyDescent="0.2">
      <c r="A41">
        <v>40</v>
      </c>
      <c r="B41">
        <v>50</v>
      </c>
      <c r="C41">
        <v>88</v>
      </c>
      <c r="D41" t="s">
        <v>172</v>
      </c>
      <c r="E41">
        <v>2003</v>
      </c>
      <c r="F41">
        <v>26.54</v>
      </c>
      <c r="G41">
        <v>3.48</v>
      </c>
    </row>
    <row r="42" spans="1:7" x14ac:dyDescent="0.2">
      <c r="A42">
        <v>41</v>
      </c>
      <c r="B42">
        <v>128</v>
      </c>
      <c r="C42">
        <v>80</v>
      </c>
      <c r="D42" t="s">
        <v>106</v>
      </c>
      <c r="E42">
        <v>2002</v>
      </c>
      <c r="F42">
        <v>26.55</v>
      </c>
      <c r="G42">
        <v>3.49</v>
      </c>
    </row>
    <row r="43" spans="1:7" x14ac:dyDescent="0.2">
      <c r="A43">
        <v>42</v>
      </c>
      <c r="B43">
        <v>65</v>
      </c>
      <c r="C43">
        <v>62</v>
      </c>
      <c r="D43" t="s">
        <v>79</v>
      </c>
      <c r="E43">
        <v>2003</v>
      </c>
      <c r="F43">
        <v>26.56</v>
      </c>
      <c r="G43">
        <v>3.5</v>
      </c>
    </row>
    <row r="44" spans="1:7" x14ac:dyDescent="0.2">
      <c r="A44">
        <v>43</v>
      </c>
      <c r="B44">
        <v>9</v>
      </c>
      <c r="C44">
        <v>42</v>
      </c>
      <c r="D44" t="s">
        <v>64</v>
      </c>
      <c r="E44">
        <v>2004</v>
      </c>
      <c r="F44">
        <v>26.65</v>
      </c>
      <c r="G44">
        <v>3.59</v>
      </c>
    </row>
    <row r="45" spans="1:7" x14ac:dyDescent="0.2">
      <c r="A45">
        <v>44</v>
      </c>
      <c r="B45">
        <v>40</v>
      </c>
      <c r="C45">
        <v>61</v>
      </c>
      <c r="D45" t="s">
        <v>78</v>
      </c>
      <c r="E45">
        <v>2005</v>
      </c>
      <c r="F45">
        <v>26.72</v>
      </c>
      <c r="G45">
        <v>3.66</v>
      </c>
    </row>
    <row r="46" spans="1:7" x14ac:dyDescent="0.2">
      <c r="A46">
        <v>45</v>
      </c>
      <c r="B46">
        <v>133</v>
      </c>
      <c r="C46">
        <v>88</v>
      </c>
      <c r="D46" t="s">
        <v>172</v>
      </c>
      <c r="E46">
        <v>2003</v>
      </c>
      <c r="F46">
        <v>26.75</v>
      </c>
      <c r="G46">
        <v>3.69</v>
      </c>
    </row>
    <row r="47" spans="1:7" x14ac:dyDescent="0.2">
      <c r="A47">
        <v>46</v>
      </c>
      <c r="B47">
        <v>24</v>
      </c>
      <c r="C47">
        <v>88</v>
      </c>
      <c r="D47" t="s">
        <v>172</v>
      </c>
      <c r="E47">
        <v>2003</v>
      </c>
      <c r="F47">
        <v>26.79</v>
      </c>
      <c r="G47">
        <v>3.73</v>
      </c>
    </row>
    <row r="48" spans="1:7" x14ac:dyDescent="0.2">
      <c r="A48">
        <v>47</v>
      </c>
      <c r="B48">
        <v>127</v>
      </c>
      <c r="C48">
        <v>125</v>
      </c>
      <c r="D48" t="s">
        <v>195</v>
      </c>
      <c r="E48">
        <v>2001</v>
      </c>
      <c r="F48">
        <v>26.8</v>
      </c>
      <c r="G48">
        <v>3.74</v>
      </c>
    </row>
    <row r="49" spans="1:7" x14ac:dyDescent="0.2">
      <c r="A49">
        <v>48</v>
      </c>
      <c r="B49">
        <v>79</v>
      </c>
      <c r="C49">
        <v>88</v>
      </c>
      <c r="D49" t="s">
        <v>172</v>
      </c>
      <c r="E49">
        <v>2003</v>
      </c>
      <c r="F49">
        <v>26.81</v>
      </c>
      <c r="G49">
        <v>3.75</v>
      </c>
    </row>
    <row r="50" spans="1:7" x14ac:dyDescent="0.2">
      <c r="A50">
        <v>49</v>
      </c>
      <c r="B50">
        <v>69</v>
      </c>
      <c r="C50">
        <v>64</v>
      </c>
      <c r="D50" t="s">
        <v>81</v>
      </c>
      <c r="E50">
        <v>2004</v>
      </c>
      <c r="F50">
        <v>26.9</v>
      </c>
      <c r="G50">
        <v>3.84</v>
      </c>
    </row>
    <row r="51" spans="1:7" x14ac:dyDescent="0.2">
      <c r="A51">
        <v>50</v>
      </c>
      <c r="B51">
        <v>21</v>
      </c>
      <c r="C51">
        <v>7</v>
      </c>
      <c r="D51" t="s">
        <v>25</v>
      </c>
      <c r="E51">
        <v>2002</v>
      </c>
      <c r="F51">
        <v>26.94</v>
      </c>
      <c r="G51">
        <v>3.88</v>
      </c>
    </row>
    <row r="52" spans="1:7" x14ac:dyDescent="0.2">
      <c r="A52">
        <v>51</v>
      </c>
      <c r="B52">
        <v>20</v>
      </c>
      <c r="C52">
        <v>80</v>
      </c>
      <c r="D52" t="s">
        <v>106</v>
      </c>
      <c r="E52">
        <v>2002</v>
      </c>
      <c r="F52">
        <v>27.05</v>
      </c>
      <c r="G52">
        <v>3.99</v>
      </c>
    </row>
    <row r="53" spans="1:7" x14ac:dyDescent="0.2">
      <c r="A53">
        <v>52</v>
      </c>
      <c r="B53">
        <v>105</v>
      </c>
      <c r="C53">
        <v>125</v>
      </c>
      <c r="D53" t="s">
        <v>195</v>
      </c>
      <c r="E53">
        <v>2001</v>
      </c>
      <c r="F53">
        <v>27.07</v>
      </c>
      <c r="G53">
        <v>4.01</v>
      </c>
    </row>
    <row r="54" spans="1:7" x14ac:dyDescent="0.2">
      <c r="A54">
        <v>53</v>
      </c>
      <c r="B54">
        <v>107</v>
      </c>
      <c r="C54">
        <v>88</v>
      </c>
      <c r="D54" t="s">
        <v>172</v>
      </c>
      <c r="E54">
        <v>2003</v>
      </c>
      <c r="F54">
        <v>27.08</v>
      </c>
      <c r="G54">
        <v>4.0199999999999996</v>
      </c>
    </row>
    <row r="55" spans="1:7" x14ac:dyDescent="0.2">
      <c r="A55">
        <v>54</v>
      </c>
      <c r="B55">
        <v>42</v>
      </c>
      <c r="C55">
        <v>64</v>
      </c>
      <c r="D55" t="s">
        <v>81</v>
      </c>
      <c r="E55">
        <v>2004</v>
      </c>
      <c r="F55">
        <v>27.13</v>
      </c>
      <c r="G55">
        <v>4.07</v>
      </c>
    </row>
    <row r="56" spans="1:7" x14ac:dyDescent="0.2">
      <c r="A56">
        <v>55</v>
      </c>
      <c r="B56">
        <v>17</v>
      </c>
      <c r="C56">
        <v>64</v>
      </c>
      <c r="D56" t="s">
        <v>81</v>
      </c>
      <c r="E56">
        <v>2004</v>
      </c>
      <c r="F56">
        <v>27.21</v>
      </c>
      <c r="G56">
        <v>4.1500000000000004</v>
      </c>
    </row>
    <row r="57" spans="1:7" x14ac:dyDescent="0.2">
      <c r="A57">
        <v>56</v>
      </c>
      <c r="B57">
        <v>126</v>
      </c>
      <c r="C57">
        <v>12</v>
      </c>
      <c r="D57" t="s">
        <v>37</v>
      </c>
      <c r="E57">
        <v>2006</v>
      </c>
      <c r="F57">
        <v>27.28</v>
      </c>
      <c r="G57">
        <v>4.22</v>
      </c>
    </row>
    <row r="58" spans="1:7" x14ac:dyDescent="0.2">
      <c r="A58">
        <v>57</v>
      </c>
      <c r="B58">
        <v>25</v>
      </c>
      <c r="C58">
        <v>114</v>
      </c>
      <c r="D58" t="s">
        <v>184</v>
      </c>
      <c r="E58">
        <v>2004</v>
      </c>
      <c r="F58">
        <v>27.39</v>
      </c>
      <c r="G58">
        <v>4.33</v>
      </c>
    </row>
    <row r="59" spans="1:7" x14ac:dyDescent="0.2">
      <c r="A59">
        <v>58</v>
      </c>
      <c r="B59">
        <v>97</v>
      </c>
      <c r="C59">
        <v>2</v>
      </c>
      <c r="D59" t="s">
        <v>12</v>
      </c>
      <c r="E59">
        <v>2005</v>
      </c>
      <c r="F59">
        <v>27.4</v>
      </c>
      <c r="G59">
        <v>4.34</v>
      </c>
    </row>
    <row r="60" spans="1:7" x14ac:dyDescent="0.2">
      <c r="A60">
        <v>59</v>
      </c>
      <c r="B60">
        <v>68</v>
      </c>
      <c r="C60">
        <v>2</v>
      </c>
      <c r="D60" t="s">
        <v>12</v>
      </c>
      <c r="E60">
        <v>2005</v>
      </c>
      <c r="F60">
        <v>27.4</v>
      </c>
      <c r="G60">
        <v>4.34</v>
      </c>
    </row>
    <row r="61" spans="1:7" x14ac:dyDescent="0.2">
      <c r="A61">
        <v>60</v>
      </c>
      <c r="B61">
        <v>26</v>
      </c>
      <c r="C61">
        <v>86</v>
      </c>
      <c r="D61" t="s">
        <v>126</v>
      </c>
      <c r="E61">
        <v>2004</v>
      </c>
      <c r="F61">
        <v>27.43</v>
      </c>
      <c r="G61">
        <v>4.37</v>
      </c>
    </row>
    <row r="62" spans="1:7" x14ac:dyDescent="0.2">
      <c r="A62">
        <v>61</v>
      </c>
      <c r="B62">
        <v>121</v>
      </c>
      <c r="C62">
        <v>2</v>
      </c>
      <c r="D62" t="s">
        <v>12</v>
      </c>
      <c r="E62">
        <v>2005</v>
      </c>
      <c r="F62">
        <v>27.46</v>
      </c>
      <c r="G62">
        <v>4.4000000000000004</v>
      </c>
    </row>
    <row r="63" spans="1:7" x14ac:dyDescent="0.2">
      <c r="A63">
        <v>62</v>
      </c>
      <c r="B63">
        <v>30</v>
      </c>
      <c r="C63">
        <v>12</v>
      </c>
      <c r="D63" t="s">
        <v>37</v>
      </c>
      <c r="E63">
        <v>2006</v>
      </c>
      <c r="F63">
        <v>27.52</v>
      </c>
      <c r="G63">
        <v>4.46</v>
      </c>
    </row>
    <row r="64" spans="1:7" x14ac:dyDescent="0.2">
      <c r="A64">
        <v>63</v>
      </c>
      <c r="B64">
        <v>11</v>
      </c>
      <c r="C64">
        <v>61</v>
      </c>
      <c r="D64" t="s">
        <v>78</v>
      </c>
      <c r="E64">
        <v>2005</v>
      </c>
      <c r="F64">
        <v>27.57</v>
      </c>
      <c r="G64">
        <v>4.51</v>
      </c>
    </row>
    <row r="65" spans="1:7" x14ac:dyDescent="0.2">
      <c r="A65">
        <v>64</v>
      </c>
      <c r="B65">
        <v>39</v>
      </c>
      <c r="C65">
        <v>2</v>
      </c>
      <c r="D65" t="s">
        <v>12</v>
      </c>
      <c r="E65">
        <v>2005</v>
      </c>
      <c r="F65">
        <v>27.6</v>
      </c>
      <c r="G65">
        <v>4.54</v>
      </c>
    </row>
    <row r="66" spans="1:7" x14ac:dyDescent="0.2">
      <c r="A66">
        <v>65</v>
      </c>
      <c r="B66">
        <v>123</v>
      </c>
      <c r="C66">
        <v>86</v>
      </c>
      <c r="D66" t="s">
        <v>126</v>
      </c>
      <c r="E66">
        <v>2004</v>
      </c>
      <c r="F66">
        <v>27.65</v>
      </c>
      <c r="G66">
        <v>4.59</v>
      </c>
    </row>
    <row r="67" spans="1:7" x14ac:dyDescent="0.2">
      <c r="A67">
        <v>66</v>
      </c>
      <c r="B67">
        <v>119</v>
      </c>
      <c r="C67">
        <v>14</v>
      </c>
      <c r="D67" t="s">
        <v>41</v>
      </c>
      <c r="E67">
        <v>2005</v>
      </c>
      <c r="F67">
        <v>27.74</v>
      </c>
      <c r="G67">
        <v>4.68</v>
      </c>
    </row>
    <row r="68" spans="1:7" x14ac:dyDescent="0.2">
      <c r="A68">
        <v>67</v>
      </c>
      <c r="B68">
        <v>131</v>
      </c>
      <c r="C68">
        <v>64</v>
      </c>
      <c r="D68" t="s">
        <v>81</v>
      </c>
      <c r="E68">
        <v>2004</v>
      </c>
      <c r="F68">
        <v>27.75</v>
      </c>
      <c r="G68">
        <v>4.6900000000000004</v>
      </c>
    </row>
    <row r="69" spans="1:7" x14ac:dyDescent="0.2">
      <c r="A69">
        <v>68</v>
      </c>
      <c r="B69">
        <v>98</v>
      </c>
      <c r="C69">
        <v>4</v>
      </c>
      <c r="D69" t="s">
        <v>18</v>
      </c>
      <c r="E69">
        <v>2006</v>
      </c>
      <c r="F69">
        <v>27.81</v>
      </c>
      <c r="G69">
        <v>4.75</v>
      </c>
    </row>
    <row r="70" spans="1:7" x14ac:dyDescent="0.2">
      <c r="A70">
        <v>69</v>
      </c>
      <c r="B70">
        <v>74</v>
      </c>
      <c r="C70">
        <v>125</v>
      </c>
      <c r="D70" t="s">
        <v>195</v>
      </c>
      <c r="E70">
        <v>2001</v>
      </c>
      <c r="F70">
        <v>27.81</v>
      </c>
      <c r="G70">
        <v>4.75</v>
      </c>
    </row>
    <row r="71" spans="1:7" x14ac:dyDescent="0.2">
      <c r="A71">
        <v>70</v>
      </c>
      <c r="B71">
        <v>66</v>
      </c>
      <c r="C71">
        <v>14</v>
      </c>
      <c r="D71" t="s">
        <v>41</v>
      </c>
      <c r="E71">
        <v>2005</v>
      </c>
      <c r="F71">
        <v>27.81</v>
      </c>
      <c r="G71">
        <v>4.75</v>
      </c>
    </row>
    <row r="72" spans="1:7" x14ac:dyDescent="0.2">
      <c r="A72">
        <v>71</v>
      </c>
      <c r="B72">
        <v>51</v>
      </c>
      <c r="C72">
        <v>114</v>
      </c>
      <c r="D72" t="s">
        <v>184</v>
      </c>
      <c r="E72">
        <v>2004</v>
      </c>
      <c r="F72">
        <v>27.82</v>
      </c>
      <c r="G72">
        <v>4.76</v>
      </c>
    </row>
    <row r="73" spans="1:7" x14ac:dyDescent="0.2">
      <c r="A73">
        <v>72</v>
      </c>
      <c r="B73">
        <v>53</v>
      </c>
      <c r="C73">
        <v>86</v>
      </c>
      <c r="D73" t="s">
        <v>126</v>
      </c>
      <c r="E73">
        <v>2004</v>
      </c>
      <c r="F73">
        <v>27.83</v>
      </c>
      <c r="G73">
        <v>4.7699999999999996</v>
      </c>
    </row>
    <row r="74" spans="1:7" x14ac:dyDescent="0.2">
      <c r="A74">
        <v>73</v>
      </c>
      <c r="B74">
        <v>94</v>
      </c>
      <c r="C74">
        <v>14</v>
      </c>
      <c r="D74" t="s">
        <v>41</v>
      </c>
      <c r="E74">
        <v>2005</v>
      </c>
      <c r="F74">
        <v>27.85</v>
      </c>
      <c r="G74">
        <v>4.79</v>
      </c>
    </row>
    <row r="75" spans="1:7" x14ac:dyDescent="0.2">
      <c r="A75">
        <v>74</v>
      </c>
      <c r="B75">
        <v>82</v>
      </c>
      <c r="C75">
        <v>86</v>
      </c>
      <c r="D75" t="s">
        <v>126</v>
      </c>
      <c r="E75">
        <v>2004</v>
      </c>
      <c r="F75">
        <v>27.95</v>
      </c>
      <c r="G75">
        <v>4.8899999999999997</v>
      </c>
    </row>
    <row r="76" spans="1:7" x14ac:dyDescent="0.2">
      <c r="A76">
        <v>75</v>
      </c>
      <c r="B76">
        <v>67</v>
      </c>
      <c r="C76">
        <v>4</v>
      </c>
      <c r="D76" t="s">
        <v>18</v>
      </c>
      <c r="E76">
        <v>2006</v>
      </c>
      <c r="F76">
        <v>27.96</v>
      </c>
      <c r="G76">
        <v>4.9000000000000004</v>
      </c>
    </row>
    <row r="77" spans="1:7" x14ac:dyDescent="0.2">
      <c r="A77">
        <v>76</v>
      </c>
      <c r="B77">
        <v>108</v>
      </c>
      <c r="C77">
        <v>86</v>
      </c>
      <c r="D77" t="s">
        <v>126</v>
      </c>
      <c r="E77">
        <v>2004</v>
      </c>
      <c r="F77">
        <v>27.97</v>
      </c>
      <c r="G77">
        <v>4.91</v>
      </c>
    </row>
    <row r="78" spans="1:7" x14ac:dyDescent="0.2">
      <c r="A78">
        <v>77</v>
      </c>
      <c r="B78">
        <v>63</v>
      </c>
      <c r="C78">
        <v>74</v>
      </c>
      <c r="D78" t="s">
        <v>97</v>
      </c>
      <c r="E78">
        <v>2006</v>
      </c>
      <c r="F78">
        <v>28.04</v>
      </c>
      <c r="G78">
        <v>4.9800000000000004</v>
      </c>
    </row>
    <row r="79" spans="1:7" x14ac:dyDescent="0.2">
      <c r="A79">
        <v>78</v>
      </c>
      <c r="B79">
        <v>118</v>
      </c>
      <c r="C79">
        <v>84</v>
      </c>
      <c r="D79" t="s">
        <v>119</v>
      </c>
      <c r="E79">
        <v>2006</v>
      </c>
      <c r="F79">
        <v>28.06</v>
      </c>
      <c r="G79">
        <v>5</v>
      </c>
    </row>
    <row r="80" spans="1:7" x14ac:dyDescent="0.2">
      <c r="A80">
        <v>79</v>
      </c>
      <c r="B80">
        <v>48</v>
      </c>
      <c r="C80">
        <v>125</v>
      </c>
      <c r="D80" t="s">
        <v>195</v>
      </c>
      <c r="E80">
        <v>2001</v>
      </c>
      <c r="F80">
        <v>28.08</v>
      </c>
      <c r="G80">
        <v>5.0199999999999996</v>
      </c>
    </row>
    <row r="81" spans="1:7" x14ac:dyDescent="0.2">
      <c r="A81">
        <v>80</v>
      </c>
      <c r="B81">
        <v>95</v>
      </c>
      <c r="C81">
        <v>84</v>
      </c>
      <c r="D81" t="s">
        <v>119</v>
      </c>
      <c r="E81">
        <v>2006</v>
      </c>
      <c r="F81">
        <v>28.11</v>
      </c>
      <c r="G81">
        <v>5.05</v>
      </c>
    </row>
    <row r="82" spans="1:7" x14ac:dyDescent="0.2">
      <c r="A82">
        <v>81</v>
      </c>
      <c r="B82">
        <v>80</v>
      </c>
      <c r="C82">
        <v>114</v>
      </c>
      <c r="D82" t="s">
        <v>184</v>
      </c>
      <c r="E82">
        <v>2004</v>
      </c>
      <c r="F82">
        <v>28.14</v>
      </c>
      <c r="G82">
        <v>5.08</v>
      </c>
    </row>
    <row r="83" spans="1:7" x14ac:dyDescent="0.2">
      <c r="A83">
        <v>82</v>
      </c>
      <c r="B83">
        <v>36</v>
      </c>
      <c r="C83">
        <v>14</v>
      </c>
      <c r="D83" t="s">
        <v>41</v>
      </c>
      <c r="E83">
        <v>2005</v>
      </c>
      <c r="F83">
        <v>28.16</v>
      </c>
      <c r="G83">
        <v>5.0999999999999996</v>
      </c>
    </row>
    <row r="84" spans="1:7" x14ac:dyDescent="0.2">
      <c r="A84">
        <v>83</v>
      </c>
      <c r="B84">
        <v>99</v>
      </c>
      <c r="C84">
        <v>11</v>
      </c>
      <c r="D84" t="s">
        <v>34</v>
      </c>
      <c r="E84">
        <v>2006</v>
      </c>
      <c r="F84">
        <v>28.17</v>
      </c>
      <c r="G84">
        <v>5.1100000000000003</v>
      </c>
    </row>
    <row r="85" spans="1:7" x14ac:dyDescent="0.2">
      <c r="A85">
        <v>84</v>
      </c>
      <c r="B85">
        <v>93</v>
      </c>
      <c r="C85">
        <v>74</v>
      </c>
      <c r="D85" t="s">
        <v>97</v>
      </c>
      <c r="E85">
        <v>2006</v>
      </c>
      <c r="F85">
        <v>28.19</v>
      </c>
      <c r="G85">
        <v>5.13</v>
      </c>
    </row>
    <row r="86" spans="1:7" x14ac:dyDescent="0.2">
      <c r="A86">
        <v>85</v>
      </c>
      <c r="B86">
        <v>71</v>
      </c>
      <c r="C86">
        <v>11</v>
      </c>
      <c r="D86" t="s">
        <v>34</v>
      </c>
      <c r="E86">
        <v>2006</v>
      </c>
      <c r="F86">
        <v>28.25</v>
      </c>
      <c r="G86">
        <v>5.19</v>
      </c>
    </row>
    <row r="87" spans="1:7" x14ac:dyDescent="0.2">
      <c r="A87">
        <v>86</v>
      </c>
      <c r="B87">
        <v>114</v>
      </c>
      <c r="C87">
        <v>74</v>
      </c>
      <c r="D87" t="s">
        <v>97</v>
      </c>
      <c r="E87">
        <v>2006</v>
      </c>
      <c r="F87">
        <v>28.35</v>
      </c>
      <c r="G87">
        <v>5.29</v>
      </c>
    </row>
    <row r="88" spans="1:7" x14ac:dyDescent="0.2">
      <c r="A88">
        <v>87</v>
      </c>
      <c r="B88">
        <v>77</v>
      </c>
      <c r="C88">
        <v>12</v>
      </c>
      <c r="D88" t="s">
        <v>37</v>
      </c>
      <c r="E88">
        <v>2006</v>
      </c>
      <c r="F88">
        <v>28.42</v>
      </c>
      <c r="G88">
        <v>5.36</v>
      </c>
    </row>
    <row r="89" spans="1:7" x14ac:dyDescent="0.2">
      <c r="A89">
        <v>88</v>
      </c>
      <c r="B89">
        <v>14</v>
      </c>
      <c r="C89">
        <v>2</v>
      </c>
      <c r="D89" t="s">
        <v>12</v>
      </c>
      <c r="E89">
        <v>2005</v>
      </c>
      <c r="F89">
        <v>28.44</v>
      </c>
      <c r="G89">
        <v>5.38</v>
      </c>
    </row>
    <row r="90" spans="1:7" x14ac:dyDescent="0.2">
      <c r="A90">
        <v>89</v>
      </c>
      <c r="B90">
        <v>113</v>
      </c>
      <c r="C90">
        <v>4</v>
      </c>
      <c r="D90" t="s">
        <v>18</v>
      </c>
      <c r="E90">
        <v>2006</v>
      </c>
      <c r="F90">
        <v>28.53</v>
      </c>
      <c r="G90">
        <v>5.47</v>
      </c>
    </row>
    <row r="91" spans="1:7" x14ac:dyDescent="0.2">
      <c r="A91">
        <v>90</v>
      </c>
      <c r="B91">
        <v>7</v>
      </c>
      <c r="C91">
        <v>74</v>
      </c>
      <c r="D91" t="s">
        <v>97</v>
      </c>
      <c r="E91">
        <v>2006</v>
      </c>
      <c r="F91">
        <v>28.58</v>
      </c>
      <c r="G91">
        <v>5.52</v>
      </c>
    </row>
    <row r="92" spans="1:7" x14ac:dyDescent="0.2">
      <c r="A92">
        <v>91</v>
      </c>
      <c r="B92">
        <v>35</v>
      </c>
      <c r="C92">
        <v>74</v>
      </c>
      <c r="D92" t="s">
        <v>97</v>
      </c>
      <c r="E92">
        <v>2006</v>
      </c>
      <c r="F92">
        <v>28.59</v>
      </c>
      <c r="G92">
        <v>5.53</v>
      </c>
    </row>
    <row r="93" spans="1:7" x14ac:dyDescent="0.2">
      <c r="A93">
        <v>92</v>
      </c>
      <c r="B93">
        <v>116</v>
      </c>
      <c r="C93">
        <v>39</v>
      </c>
      <c r="D93" t="s">
        <v>63</v>
      </c>
      <c r="E93">
        <v>2006</v>
      </c>
      <c r="F93">
        <v>28.63</v>
      </c>
      <c r="G93">
        <v>5.57</v>
      </c>
    </row>
    <row r="94" spans="1:7" x14ac:dyDescent="0.2">
      <c r="A94">
        <v>93</v>
      </c>
      <c r="B94">
        <v>73</v>
      </c>
      <c r="C94">
        <v>65</v>
      </c>
      <c r="D94" t="s">
        <v>167</v>
      </c>
      <c r="E94">
        <v>2004</v>
      </c>
      <c r="F94">
        <v>28.65</v>
      </c>
      <c r="G94">
        <v>5.59</v>
      </c>
    </row>
    <row r="95" spans="1:7" x14ac:dyDescent="0.2">
      <c r="A95">
        <v>94</v>
      </c>
      <c r="B95">
        <v>22</v>
      </c>
      <c r="C95">
        <v>125</v>
      </c>
      <c r="D95" t="s">
        <v>195</v>
      </c>
      <c r="E95">
        <v>2001</v>
      </c>
      <c r="F95">
        <v>28.65</v>
      </c>
      <c r="G95">
        <v>5.59</v>
      </c>
    </row>
    <row r="96" spans="1:7" x14ac:dyDescent="0.2">
      <c r="A96">
        <v>95</v>
      </c>
      <c r="B96">
        <v>64</v>
      </c>
      <c r="C96">
        <v>84</v>
      </c>
      <c r="D96" t="s">
        <v>119</v>
      </c>
      <c r="E96">
        <v>2006</v>
      </c>
      <c r="F96">
        <v>28.68</v>
      </c>
      <c r="G96">
        <v>5.62</v>
      </c>
    </row>
    <row r="97" spans="1:7" x14ac:dyDescent="0.2">
      <c r="A97">
        <v>96</v>
      </c>
      <c r="B97">
        <v>62</v>
      </c>
      <c r="C97">
        <v>82</v>
      </c>
      <c r="D97" t="s">
        <v>112</v>
      </c>
      <c r="E97">
        <v>2004</v>
      </c>
      <c r="F97">
        <v>28.75</v>
      </c>
      <c r="G97">
        <v>5.69</v>
      </c>
    </row>
    <row r="98" spans="1:7" x14ac:dyDescent="0.2">
      <c r="A98">
        <v>97</v>
      </c>
      <c r="B98">
        <v>37</v>
      </c>
      <c r="C98">
        <v>84</v>
      </c>
      <c r="D98" t="s">
        <v>119</v>
      </c>
      <c r="E98">
        <v>2006</v>
      </c>
      <c r="F98">
        <v>28.83</v>
      </c>
      <c r="G98">
        <v>5.77</v>
      </c>
    </row>
    <row r="99" spans="1:7" x14ac:dyDescent="0.2">
      <c r="A99">
        <v>98</v>
      </c>
      <c r="B99">
        <v>117</v>
      </c>
      <c r="C99">
        <v>82</v>
      </c>
      <c r="D99" t="s">
        <v>112</v>
      </c>
      <c r="E99">
        <v>2004</v>
      </c>
      <c r="F99">
        <v>28.89</v>
      </c>
      <c r="G99">
        <v>5.83</v>
      </c>
    </row>
    <row r="100" spans="1:7" x14ac:dyDescent="0.2">
      <c r="A100">
        <v>99</v>
      </c>
      <c r="B100">
        <v>10</v>
      </c>
      <c r="C100">
        <v>84</v>
      </c>
      <c r="D100" t="s">
        <v>119</v>
      </c>
      <c r="E100">
        <v>2006</v>
      </c>
      <c r="F100">
        <v>28.96</v>
      </c>
      <c r="G100">
        <v>5.9</v>
      </c>
    </row>
    <row r="101" spans="1:7" x14ac:dyDescent="0.2">
      <c r="A101">
        <v>100</v>
      </c>
      <c r="B101">
        <v>92</v>
      </c>
      <c r="C101">
        <v>82</v>
      </c>
      <c r="D101" t="s">
        <v>112</v>
      </c>
      <c r="E101">
        <v>2004</v>
      </c>
      <c r="F101">
        <v>29.01</v>
      </c>
      <c r="G101">
        <v>5.95</v>
      </c>
    </row>
    <row r="102" spans="1:7" x14ac:dyDescent="0.2">
      <c r="A102">
        <v>101</v>
      </c>
      <c r="B102">
        <v>102</v>
      </c>
      <c r="C102">
        <v>65</v>
      </c>
      <c r="D102" t="s">
        <v>167</v>
      </c>
      <c r="E102">
        <v>2004</v>
      </c>
      <c r="F102">
        <v>29.04</v>
      </c>
      <c r="G102">
        <v>5.98</v>
      </c>
    </row>
    <row r="103" spans="1:7" x14ac:dyDescent="0.2">
      <c r="A103">
        <v>102</v>
      </c>
      <c r="B103">
        <v>27</v>
      </c>
      <c r="C103">
        <v>39</v>
      </c>
      <c r="D103" t="s">
        <v>63</v>
      </c>
      <c r="E103">
        <v>2006</v>
      </c>
      <c r="F103">
        <v>29.07</v>
      </c>
      <c r="G103">
        <v>6.01</v>
      </c>
    </row>
    <row r="104" spans="1:7" x14ac:dyDescent="0.2">
      <c r="A104">
        <v>103</v>
      </c>
      <c r="B104">
        <v>18</v>
      </c>
      <c r="C104">
        <v>65</v>
      </c>
      <c r="D104" t="s">
        <v>167</v>
      </c>
      <c r="E104">
        <v>2004</v>
      </c>
      <c r="F104">
        <v>29.09</v>
      </c>
      <c r="G104">
        <v>6.03</v>
      </c>
    </row>
    <row r="105" spans="1:7" x14ac:dyDescent="0.2">
      <c r="A105">
        <v>104</v>
      </c>
      <c r="B105">
        <v>34</v>
      </c>
      <c r="C105">
        <v>84</v>
      </c>
      <c r="D105" t="s">
        <v>119</v>
      </c>
      <c r="E105">
        <v>2006</v>
      </c>
      <c r="F105">
        <v>29.13</v>
      </c>
      <c r="G105">
        <v>6.07</v>
      </c>
    </row>
    <row r="106" spans="1:7" x14ac:dyDescent="0.2">
      <c r="A106">
        <v>105</v>
      </c>
      <c r="B106">
        <v>81</v>
      </c>
      <c r="C106">
        <v>117</v>
      </c>
      <c r="D106" t="s">
        <v>187</v>
      </c>
      <c r="E106">
        <v>2005</v>
      </c>
      <c r="F106">
        <v>29.14</v>
      </c>
      <c r="G106">
        <v>6.08</v>
      </c>
    </row>
    <row r="107" spans="1:7" x14ac:dyDescent="0.2">
      <c r="A107">
        <v>106</v>
      </c>
      <c r="B107">
        <v>43</v>
      </c>
      <c r="C107">
        <v>11</v>
      </c>
      <c r="D107" t="s">
        <v>34</v>
      </c>
      <c r="E107">
        <v>2006</v>
      </c>
      <c r="F107">
        <v>29.16</v>
      </c>
      <c r="G107">
        <v>6.1</v>
      </c>
    </row>
    <row r="108" spans="1:7" x14ac:dyDescent="0.2">
      <c r="A108">
        <v>107</v>
      </c>
      <c r="B108">
        <v>45</v>
      </c>
      <c r="C108">
        <v>65</v>
      </c>
      <c r="D108" t="s">
        <v>167</v>
      </c>
      <c r="E108">
        <v>2004</v>
      </c>
      <c r="F108">
        <v>29.19</v>
      </c>
      <c r="G108">
        <v>6.13</v>
      </c>
    </row>
    <row r="109" spans="1:7" x14ac:dyDescent="0.2">
      <c r="A109">
        <v>108</v>
      </c>
      <c r="B109">
        <v>52</v>
      </c>
      <c r="C109">
        <v>39</v>
      </c>
      <c r="D109" t="s">
        <v>63</v>
      </c>
      <c r="E109">
        <v>2006</v>
      </c>
      <c r="F109">
        <v>29.2</v>
      </c>
      <c r="G109">
        <v>6.14</v>
      </c>
    </row>
    <row r="110" spans="1:7" x14ac:dyDescent="0.2">
      <c r="A110">
        <v>109</v>
      </c>
      <c r="B110">
        <v>23</v>
      </c>
      <c r="C110">
        <v>117</v>
      </c>
      <c r="D110" t="s">
        <v>187</v>
      </c>
      <c r="E110">
        <v>2005</v>
      </c>
      <c r="F110">
        <v>29.28</v>
      </c>
      <c r="G110">
        <v>6.22</v>
      </c>
    </row>
    <row r="111" spans="1:7" x14ac:dyDescent="0.2">
      <c r="A111">
        <v>110</v>
      </c>
      <c r="B111">
        <v>83</v>
      </c>
      <c r="C111">
        <v>39</v>
      </c>
      <c r="D111" t="s">
        <v>63</v>
      </c>
      <c r="E111">
        <v>2006</v>
      </c>
      <c r="F111">
        <v>29.3</v>
      </c>
      <c r="G111">
        <v>6.24</v>
      </c>
    </row>
    <row r="112" spans="1:7" x14ac:dyDescent="0.2">
      <c r="A112">
        <v>111</v>
      </c>
      <c r="B112">
        <v>38</v>
      </c>
      <c r="C112">
        <v>4</v>
      </c>
      <c r="D112" t="s">
        <v>18</v>
      </c>
      <c r="E112">
        <v>2006</v>
      </c>
      <c r="F112">
        <v>29.4</v>
      </c>
      <c r="G112">
        <v>6.34</v>
      </c>
    </row>
    <row r="113" spans="1:7" x14ac:dyDescent="0.2">
      <c r="A113">
        <v>112</v>
      </c>
      <c r="B113">
        <v>49</v>
      </c>
      <c r="C113">
        <v>117</v>
      </c>
      <c r="D113" t="s">
        <v>187</v>
      </c>
      <c r="E113">
        <v>2005</v>
      </c>
      <c r="F113">
        <v>29.5</v>
      </c>
      <c r="G113">
        <v>6.44</v>
      </c>
    </row>
    <row r="114" spans="1:7" x14ac:dyDescent="0.2">
      <c r="A114">
        <v>113</v>
      </c>
      <c r="B114">
        <v>106</v>
      </c>
      <c r="C114">
        <v>117</v>
      </c>
      <c r="D114" t="s">
        <v>187</v>
      </c>
      <c r="E114">
        <v>2005</v>
      </c>
      <c r="F114">
        <v>29.54</v>
      </c>
      <c r="G114">
        <v>6.48</v>
      </c>
    </row>
    <row r="115" spans="1:7" x14ac:dyDescent="0.2">
      <c r="A115">
        <v>114</v>
      </c>
      <c r="B115">
        <v>132</v>
      </c>
      <c r="C115">
        <v>117</v>
      </c>
      <c r="D115" t="s">
        <v>187</v>
      </c>
      <c r="E115">
        <v>2005</v>
      </c>
      <c r="F115">
        <v>29.55</v>
      </c>
      <c r="G115">
        <v>6.49</v>
      </c>
    </row>
    <row r="116" spans="1:7" x14ac:dyDescent="0.2">
      <c r="A116">
        <v>115</v>
      </c>
      <c r="B116">
        <v>16</v>
      </c>
      <c r="C116">
        <v>11</v>
      </c>
      <c r="D116" t="s">
        <v>34</v>
      </c>
      <c r="E116">
        <v>2006</v>
      </c>
      <c r="F116">
        <v>29.59</v>
      </c>
      <c r="G116">
        <v>6.53</v>
      </c>
    </row>
    <row r="117" spans="1:7" x14ac:dyDescent="0.2">
      <c r="A117">
        <v>116</v>
      </c>
      <c r="B117">
        <v>100</v>
      </c>
      <c r="C117">
        <v>38</v>
      </c>
      <c r="D117" t="s">
        <v>61</v>
      </c>
      <c r="E117">
        <v>2004</v>
      </c>
      <c r="F117">
        <v>29.75</v>
      </c>
      <c r="G117">
        <v>6.69</v>
      </c>
    </row>
    <row r="118" spans="1:7" x14ac:dyDescent="0.2">
      <c r="A118">
        <v>117</v>
      </c>
      <c r="B118">
        <v>8</v>
      </c>
      <c r="C118">
        <v>82</v>
      </c>
      <c r="D118" t="s">
        <v>112</v>
      </c>
      <c r="E118">
        <v>2004</v>
      </c>
      <c r="F118">
        <v>29.77</v>
      </c>
      <c r="G118">
        <v>6.71</v>
      </c>
    </row>
    <row r="119" spans="1:7" x14ac:dyDescent="0.2">
      <c r="A119">
        <v>118</v>
      </c>
      <c r="B119">
        <v>12</v>
      </c>
      <c r="C119">
        <v>4</v>
      </c>
      <c r="D119" t="s">
        <v>18</v>
      </c>
      <c r="E119">
        <v>2006</v>
      </c>
      <c r="F119">
        <v>29.83</v>
      </c>
      <c r="G119">
        <v>6.77</v>
      </c>
    </row>
    <row r="120" spans="1:7" x14ac:dyDescent="0.2">
      <c r="A120">
        <v>119</v>
      </c>
      <c r="B120">
        <v>124</v>
      </c>
      <c r="C120">
        <v>8</v>
      </c>
      <c r="D120" t="s">
        <v>28</v>
      </c>
      <c r="E120">
        <v>2000</v>
      </c>
      <c r="F120">
        <v>29.86</v>
      </c>
      <c r="G120">
        <v>6.8</v>
      </c>
    </row>
    <row r="121" spans="1:7" x14ac:dyDescent="0.2">
      <c r="A121">
        <v>120</v>
      </c>
      <c r="B121">
        <v>122</v>
      </c>
      <c r="C121">
        <v>38</v>
      </c>
      <c r="D121" t="s">
        <v>61</v>
      </c>
      <c r="E121">
        <v>2004</v>
      </c>
      <c r="F121">
        <v>29.89</v>
      </c>
      <c r="G121">
        <v>6.83</v>
      </c>
    </row>
    <row r="122" spans="1:7" x14ac:dyDescent="0.2">
      <c r="A122">
        <v>121</v>
      </c>
      <c r="B122">
        <v>13</v>
      </c>
      <c r="C122">
        <v>14</v>
      </c>
      <c r="D122" t="s">
        <v>41</v>
      </c>
      <c r="E122">
        <v>2005</v>
      </c>
      <c r="F122">
        <v>29.99</v>
      </c>
      <c r="G122">
        <v>6.93</v>
      </c>
    </row>
    <row r="123" spans="1:7" x14ac:dyDescent="0.2">
      <c r="A123">
        <v>122</v>
      </c>
      <c r="B123">
        <v>70</v>
      </c>
      <c r="C123">
        <v>38</v>
      </c>
      <c r="D123" t="s">
        <v>61</v>
      </c>
      <c r="E123">
        <v>2004</v>
      </c>
      <c r="F123">
        <v>30.17</v>
      </c>
      <c r="G123">
        <v>7.11</v>
      </c>
    </row>
    <row r="124" spans="1:7" x14ac:dyDescent="0.2">
      <c r="A124">
        <v>123</v>
      </c>
      <c r="B124">
        <v>55</v>
      </c>
      <c r="C124">
        <v>8</v>
      </c>
      <c r="D124" t="s">
        <v>28</v>
      </c>
      <c r="E124">
        <v>2000</v>
      </c>
      <c r="F124">
        <v>30.23</v>
      </c>
      <c r="G124">
        <v>7.17</v>
      </c>
    </row>
    <row r="125" spans="1:7" x14ac:dyDescent="0.2">
      <c r="A125">
        <v>124</v>
      </c>
      <c r="B125">
        <v>84</v>
      </c>
      <c r="C125">
        <v>8</v>
      </c>
      <c r="D125" t="s">
        <v>28</v>
      </c>
      <c r="E125">
        <v>2000</v>
      </c>
      <c r="F125">
        <v>30.32</v>
      </c>
      <c r="G125">
        <v>7.26</v>
      </c>
    </row>
    <row r="126" spans="1:7" x14ac:dyDescent="0.2">
      <c r="A126">
        <v>125</v>
      </c>
      <c r="B126">
        <v>15</v>
      </c>
      <c r="C126">
        <v>38</v>
      </c>
      <c r="D126" t="s">
        <v>61</v>
      </c>
      <c r="E126">
        <v>2004</v>
      </c>
      <c r="F126">
        <v>30.87</v>
      </c>
      <c r="G126">
        <v>7.81</v>
      </c>
    </row>
    <row r="127" spans="1:7" x14ac:dyDescent="0.2">
      <c r="A127">
        <v>126</v>
      </c>
      <c r="B127">
        <v>78</v>
      </c>
      <c r="C127">
        <v>52</v>
      </c>
      <c r="D127" t="s">
        <v>71</v>
      </c>
      <c r="E127">
        <v>2006</v>
      </c>
      <c r="F127">
        <v>30.96</v>
      </c>
      <c r="G127">
        <v>7.9</v>
      </c>
    </row>
    <row r="128" spans="1:7" x14ac:dyDescent="0.2">
      <c r="A128">
        <v>127</v>
      </c>
      <c r="B128">
        <v>41</v>
      </c>
      <c r="C128">
        <v>38</v>
      </c>
      <c r="D128" t="s">
        <v>61</v>
      </c>
      <c r="E128">
        <v>2004</v>
      </c>
      <c r="F128">
        <v>30.97</v>
      </c>
      <c r="G128">
        <v>7.91</v>
      </c>
    </row>
    <row r="129" spans="1:7" x14ac:dyDescent="0.2">
      <c r="A129">
        <v>128</v>
      </c>
      <c r="B129">
        <v>125</v>
      </c>
      <c r="C129">
        <v>52</v>
      </c>
      <c r="D129" t="s">
        <v>71</v>
      </c>
      <c r="E129">
        <v>2006</v>
      </c>
      <c r="F129">
        <v>31.03</v>
      </c>
      <c r="G129">
        <v>7.97</v>
      </c>
    </row>
    <row r="130" spans="1:7" x14ac:dyDescent="0.2">
      <c r="A130">
        <v>129</v>
      </c>
      <c r="B130">
        <v>101</v>
      </c>
      <c r="C130">
        <v>68</v>
      </c>
      <c r="D130" t="s">
        <v>87</v>
      </c>
      <c r="E130">
        <v>2005</v>
      </c>
      <c r="F130">
        <v>31.53</v>
      </c>
      <c r="G130">
        <v>8.4700000000000006</v>
      </c>
    </row>
    <row r="131" spans="1:7" x14ac:dyDescent="0.2">
      <c r="A131">
        <v>130</v>
      </c>
      <c r="B131">
        <v>130</v>
      </c>
      <c r="C131">
        <v>68</v>
      </c>
      <c r="D131" t="s">
        <v>87</v>
      </c>
      <c r="E131">
        <v>2005</v>
      </c>
      <c r="F131">
        <v>33.01</v>
      </c>
      <c r="G131">
        <v>9.9499999999999993</v>
      </c>
    </row>
    <row r="132" spans="1:7" x14ac:dyDescent="0.2">
      <c r="A132">
        <v>131</v>
      </c>
      <c r="B132">
        <v>44</v>
      </c>
      <c r="C132">
        <v>68</v>
      </c>
      <c r="D132" t="s">
        <v>87</v>
      </c>
      <c r="E132">
        <v>2005</v>
      </c>
      <c r="F132">
        <v>33.1</v>
      </c>
      <c r="G132">
        <v>10.039999999999999</v>
      </c>
    </row>
    <row r="133" spans="1:7" x14ac:dyDescent="0.2">
      <c r="A133">
        <v>132</v>
      </c>
      <c r="B133">
        <v>72</v>
      </c>
      <c r="C133">
        <v>68</v>
      </c>
      <c r="D133" t="s">
        <v>87</v>
      </c>
      <c r="E133">
        <v>2005</v>
      </c>
      <c r="F133">
        <v>33.340000000000003</v>
      </c>
      <c r="G133">
        <v>10.28</v>
      </c>
    </row>
    <row r="134" spans="1:7" x14ac:dyDescent="0.2">
      <c r="A134">
        <v>133</v>
      </c>
      <c r="B134">
        <v>19</v>
      </c>
      <c r="C134">
        <v>68</v>
      </c>
      <c r="D134" t="s">
        <v>87</v>
      </c>
      <c r="E134">
        <v>2005</v>
      </c>
      <c r="F134">
        <v>33.42</v>
      </c>
      <c r="G134">
        <v>10.36</v>
      </c>
    </row>
  </sheetData>
  <autoFilter ref="A1:G134" xr:uid="{00000000-0009-0000-0000-00000A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H23"/>
  <sheetViews>
    <sheetView zoomScaleNormal="100" workbookViewId="0">
      <selection activeCell="H23" sqref="H23"/>
    </sheetView>
  </sheetViews>
  <sheetFormatPr baseColWidth="10" defaultColWidth="8.83203125" defaultRowHeight="15" x14ac:dyDescent="0.2"/>
  <cols>
    <col min="1" max="1" width="4.1640625" customWidth="1"/>
    <col min="2" max="2" width="10.83203125" customWidth="1"/>
    <col min="3" max="3" width="40.1640625" customWidth="1"/>
    <col min="4" max="4" width="10.83203125" customWidth="1"/>
    <col min="5" max="5" width="40.1640625" customWidth="1"/>
    <col min="6" max="6" width="10.83203125" customWidth="1"/>
    <col min="7" max="7" width="33.33203125" customWidth="1"/>
    <col min="8" max="8" width="4.1640625" customWidth="1"/>
    <col min="9" max="1025" width="10.83203125" customWidth="1"/>
  </cols>
  <sheetData>
    <row r="2" spans="1:8" x14ac:dyDescent="0.2">
      <c r="A2" s="436" t="s">
        <v>209</v>
      </c>
      <c r="B2" s="436"/>
      <c r="C2" s="436"/>
      <c r="D2" s="436"/>
      <c r="E2" s="436"/>
      <c r="F2" s="436"/>
      <c r="G2" s="436"/>
      <c r="H2" s="436"/>
    </row>
    <row r="3" spans="1:8" x14ac:dyDescent="0.2">
      <c r="A3" s="436"/>
      <c r="B3" s="436"/>
      <c r="C3" s="436"/>
      <c r="D3" s="436"/>
      <c r="E3" s="436"/>
      <c r="F3" s="436"/>
      <c r="G3" s="436"/>
      <c r="H3" s="436"/>
    </row>
    <row r="4" spans="1:8" x14ac:dyDescent="0.2">
      <c r="A4" s="436"/>
      <c r="B4" s="436"/>
      <c r="C4" s="436"/>
      <c r="D4" s="436"/>
      <c r="E4" s="436"/>
      <c r="F4" s="436"/>
      <c r="G4" s="436"/>
      <c r="H4" s="436"/>
    </row>
    <row r="5" spans="1:8" x14ac:dyDescent="0.2">
      <c r="A5" s="90"/>
      <c r="B5" s="90"/>
      <c r="C5" s="90"/>
      <c r="D5" s="90"/>
      <c r="E5" s="90"/>
      <c r="F5" s="90"/>
      <c r="G5" s="90"/>
      <c r="H5" s="90"/>
    </row>
    <row r="6" spans="1:8" ht="24" x14ac:dyDescent="0.3">
      <c r="A6" s="90"/>
      <c r="B6" s="437" t="s">
        <v>210</v>
      </c>
      <c r="C6" s="437"/>
      <c r="D6" s="437" t="s">
        <v>211</v>
      </c>
      <c r="E6" s="437"/>
      <c r="F6" s="437" t="s">
        <v>212</v>
      </c>
      <c r="G6" s="437"/>
      <c r="H6" s="90"/>
    </row>
    <row r="7" spans="1:8" x14ac:dyDescent="0.2">
      <c r="A7" s="90"/>
      <c r="B7" s="91">
        <v>0.26041666666666702</v>
      </c>
      <c r="C7" s="92" t="s">
        <v>213</v>
      </c>
      <c r="D7" s="91">
        <v>0.27083333333333298</v>
      </c>
      <c r="E7" s="92" t="s">
        <v>213</v>
      </c>
      <c r="F7" s="91">
        <v>0.27083333333333298</v>
      </c>
      <c r="G7" s="92" t="s">
        <v>213</v>
      </c>
      <c r="H7" s="90"/>
    </row>
    <row r="8" spans="1:8" x14ac:dyDescent="0.2">
      <c r="A8" s="90"/>
      <c r="B8" s="93">
        <v>0.27083333333333298</v>
      </c>
      <c r="C8" s="94" t="s">
        <v>214</v>
      </c>
      <c r="D8" s="93">
        <v>0.28125</v>
      </c>
      <c r="E8" s="94" t="s">
        <v>214</v>
      </c>
      <c r="F8" s="93">
        <v>0.28125</v>
      </c>
      <c r="G8" s="94" t="s">
        <v>214</v>
      </c>
      <c r="H8" s="90"/>
    </row>
    <row r="9" spans="1:8" x14ac:dyDescent="0.2">
      <c r="A9" s="90"/>
      <c r="B9" s="91">
        <v>0.29861111111111099</v>
      </c>
      <c r="C9" s="92" t="s">
        <v>215</v>
      </c>
      <c r="D9" s="91">
        <v>0.30555555555555503</v>
      </c>
      <c r="E9" s="92" t="s">
        <v>215</v>
      </c>
      <c r="F9" s="91">
        <v>0.30555555555555503</v>
      </c>
      <c r="G9" s="92" t="s">
        <v>215</v>
      </c>
      <c r="H9" s="90"/>
    </row>
    <row r="10" spans="1:8" x14ac:dyDescent="0.2">
      <c r="A10" s="90"/>
      <c r="B10" s="93">
        <v>0.3125</v>
      </c>
      <c r="C10" s="94" t="s">
        <v>216</v>
      </c>
      <c r="D10" s="93">
        <v>0.32638888888888901</v>
      </c>
      <c r="E10" s="94" t="s">
        <v>217</v>
      </c>
      <c r="F10" s="93">
        <v>0.32638888888888901</v>
      </c>
      <c r="G10" s="94" t="s">
        <v>217</v>
      </c>
      <c r="H10" s="90"/>
    </row>
    <row r="11" spans="1:8" x14ac:dyDescent="0.2">
      <c r="A11" s="90"/>
      <c r="B11" s="91">
        <v>0.35416666666666702</v>
      </c>
      <c r="C11" s="92" t="s">
        <v>218</v>
      </c>
      <c r="D11" s="91">
        <v>0.35416666666666702</v>
      </c>
      <c r="E11" s="92" t="s">
        <v>218</v>
      </c>
      <c r="F11" s="91">
        <v>0.35416666666666702</v>
      </c>
      <c r="G11" s="92" t="s">
        <v>218</v>
      </c>
      <c r="H11" s="90"/>
    </row>
    <row r="12" spans="1:8" x14ac:dyDescent="0.2">
      <c r="A12" s="90"/>
      <c r="B12" s="93" t="s">
        <v>219</v>
      </c>
      <c r="C12" s="94" t="s">
        <v>220</v>
      </c>
      <c r="D12" s="93" t="s">
        <v>219</v>
      </c>
      <c r="E12" s="94" t="s">
        <v>221</v>
      </c>
      <c r="F12" s="93" t="s">
        <v>222</v>
      </c>
      <c r="G12" s="94" t="s">
        <v>223</v>
      </c>
      <c r="H12" s="90"/>
    </row>
    <row r="13" spans="1:8" x14ac:dyDescent="0.2">
      <c r="A13" s="90"/>
      <c r="B13" s="91">
        <v>0.48958333333333298</v>
      </c>
      <c r="C13" s="92" t="s">
        <v>224</v>
      </c>
      <c r="D13" s="91">
        <v>0.48958333333333298</v>
      </c>
      <c r="E13" s="92" t="s">
        <v>224</v>
      </c>
      <c r="F13" s="91">
        <v>0.47916666666666702</v>
      </c>
      <c r="G13" s="92" t="s">
        <v>224</v>
      </c>
      <c r="H13" s="90"/>
    </row>
    <row r="14" spans="1:8" x14ac:dyDescent="0.2">
      <c r="A14" s="90"/>
      <c r="B14" s="93">
        <v>0.52083333333333304</v>
      </c>
      <c r="C14" s="94" t="s">
        <v>225</v>
      </c>
      <c r="D14" s="93">
        <v>0.52083333333333304</v>
      </c>
      <c r="E14" s="94" t="s">
        <v>226</v>
      </c>
      <c r="F14" s="93"/>
      <c r="G14" s="94"/>
      <c r="H14" s="90"/>
    </row>
    <row r="15" spans="1:8" x14ac:dyDescent="0.2">
      <c r="A15" s="90"/>
      <c r="B15" s="95" t="s">
        <v>227</v>
      </c>
      <c r="C15" s="92" t="s">
        <v>228</v>
      </c>
      <c r="D15" s="91" t="s">
        <v>227</v>
      </c>
      <c r="E15" s="92" t="s">
        <v>229</v>
      </c>
      <c r="F15" s="91" t="s">
        <v>230</v>
      </c>
      <c r="G15" s="92" t="s">
        <v>231</v>
      </c>
      <c r="H15" s="90"/>
    </row>
    <row r="16" spans="1:8" x14ac:dyDescent="0.2">
      <c r="A16" s="90"/>
      <c r="B16" s="96">
        <v>0.64583333333333304</v>
      </c>
      <c r="C16" s="94" t="s">
        <v>232</v>
      </c>
      <c r="D16" s="96">
        <v>0.64583333333333304</v>
      </c>
      <c r="E16" s="94" t="s">
        <v>232</v>
      </c>
      <c r="F16" s="96">
        <v>0.60416666666666696</v>
      </c>
      <c r="G16" s="94" t="s">
        <v>233</v>
      </c>
      <c r="H16" s="90"/>
    </row>
    <row r="17" spans="1:8" x14ac:dyDescent="0.2">
      <c r="A17" s="90"/>
      <c r="B17" s="91" t="s">
        <v>234</v>
      </c>
      <c r="C17" s="92" t="s">
        <v>235</v>
      </c>
      <c r="D17" s="91" t="s">
        <v>234</v>
      </c>
      <c r="E17" s="92" t="s">
        <v>235</v>
      </c>
      <c r="F17" s="91">
        <v>0.64583333333333304</v>
      </c>
      <c r="G17" s="92" t="s">
        <v>236</v>
      </c>
      <c r="H17" s="90"/>
    </row>
    <row r="18" spans="1:8" x14ac:dyDescent="0.2">
      <c r="A18" s="90"/>
      <c r="B18" s="93" t="s">
        <v>237</v>
      </c>
      <c r="C18" s="94" t="s">
        <v>238</v>
      </c>
      <c r="D18" s="93" t="s">
        <v>237</v>
      </c>
      <c r="E18" s="94" t="s">
        <v>239</v>
      </c>
      <c r="F18" s="93"/>
      <c r="G18" s="94"/>
      <c r="H18" s="90"/>
    </row>
    <row r="19" spans="1:8" x14ac:dyDescent="0.2">
      <c r="A19" s="90"/>
      <c r="B19" s="91">
        <v>0.79166666666666696</v>
      </c>
      <c r="C19" s="92" t="s">
        <v>240</v>
      </c>
      <c r="D19" s="91">
        <v>0.79166666666666696</v>
      </c>
      <c r="E19" s="92" t="s">
        <v>240</v>
      </c>
      <c r="F19" s="91"/>
      <c r="G19" s="92"/>
      <c r="H19" s="90"/>
    </row>
    <row r="20" spans="1:8" x14ac:dyDescent="0.2">
      <c r="A20" s="90"/>
      <c r="B20" s="93">
        <v>0.83333333333333304</v>
      </c>
      <c r="C20" s="94" t="s">
        <v>241</v>
      </c>
      <c r="D20" s="93">
        <v>0.83333333333333304</v>
      </c>
      <c r="E20" s="94" t="s">
        <v>242</v>
      </c>
      <c r="F20" s="93" t="s">
        <v>243</v>
      </c>
      <c r="G20" s="94"/>
      <c r="H20" s="90"/>
    </row>
    <row r="21" spans="1:8" x14ac:dyDescent="0.2">
      <c r="A21" s="90"/>
      <c r="B21" s="91">
        <v>0.85416666666666696</v>
      </c>
      <c r="C21" s="92" t="s">
        <v>244</v>
      </c>
      <c r="D21" s="91">
        <v>0.85416666666666696</v>
      </c>
      <c r="E21" s="92" t="s">
        <v>244</v>
      </c>
      <c r="F21" s="91"/>
      <c r="G21" s="92"/>
      <c r="H21" s="90"/>
    </row>
    <row r="22" spans="1:8" x14ac:dyDescent="0.2">
      <c r="A22" s="90"/>
      <c r="B22" s="97">
        <v>0.89583333333333304</v>
      </c>
      <c r="C22" s="98" t="s">
        <v>245</v>
      </c>
      <c r="D22" s="97">
        <v>0.89583333333333304</v>
      </c>
      <c r="E22" s="98" t="s">
        <v>245</v>
      </c>
      <c r="F22" s="97" t="s">
        <v>243</v>
      </c>
      <c r="G22" s="98" t="s">
        <v>243</v>
      </c>
      <c r="H22" s="90"/>
    </row>
    <row r="23" spans="1:8" x14ac:dyDescent="0.2">
      <c r="A23" s="90"/>
      <c r="B23" s="90"/>
      <c r="C23" s="90"/>
      <c r="D23" s="90"/>
      <c r="E23" s="90"/>
      <c r="F23" s="90"/>
      <c r="G23" s="90"/>
      <c r="H23" s="90"/>
    </row>
  </sheetData>
  <mergeCells count="4">
    <mergeCell ref="A2:H4"/>
    <mergeCell ref="B6:C6"/>
    <mergeCell ref="D6:E6"/>
    <mergeCell ref="F6:G6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D77"/>
  <sheetViews>
    <sheetView zoomScaleNormal="100" workbookViewId="0">
      <selection activeCell="I78" sqref="I78"/>
    </sheetView>
  </sheetViews>
  <sheetFormatPr baseColWidth="10" defaultColWidth="8.83203125" defaultRowHeight="15" x14ac:dyDescent="0.2"/>
  <cols>
    <col min="1" max="1" width="25.33203125" customWidth="1"/>
    <col min="2" max="2" width="9" style="53" customWidth="1"/>
    <col min="3" max="3" width="25.33203125" style="99" customWidth="1"/>
    <col min="4" max="4" width="11.33203125" style="53" customWidth="1"/>
    <col min="5" max="5" width="6" style="53" customWidth="1"/>
    <col min="6" max="6" width="23.1640625" style="100" customWidth="1"/>
    <col min="7" max="7" width="14.33203125" style="101" customWidth="1"/>
    <col min="8" max="8" width="12" style="101" customWidth="1"/>
    <col min="9" max="9" width="18.83203125" style="101" customWidth="1"/>
    <col min="10" max="10" width="12.83203125" style="101" customWidth="1"/>
    <col min="11" max="11" width="14.5" style="101" customWidth="1"/>
    <col min="12" max="12" width="11.1640625" style="101" customWidth="1"/>
    <col min="13" max="13" width="12" style="101" customWidth="1"/>
    <col min="14" max="14" width="7.33203125" style="53" customWidth="1"/>
    <col min="15" max="15" width="19.83203125" style="53" customWidth="1"/>
    <col min="16" max="16" width="13.5" style="53" customWidth="1"/>
    <col min="17" max="17" width="30.5" style="53" customWidth="1"/>
    <col min="18" max="18" width="31.6640625" style="53" customWidth="1"/>
    <col min="19" max="19" width="7.83203125" customWidth="1"/>
    <col min="20" max="20" width="12.33203125" customWidth="1"/>
    <col min="21" max="21" width="12.1640625" customWidth="1"/>
    <col min="22" max="22" width="17.83203125" customWidth="1"/>
    <col min="23" max="24" width="10" customWidth="1"/>
    <col min="25" max="25" width="3" customWidth="1"/>
    <col min="26" max="27" width="6.83203125" customWidth="1"/>
    <col min="28" max="28" width="7.33203125" customWidth="1"/>
    <col min="29" max="29" width="9.33203125" customWidth="1"/>
    <col min="30" max="30" width="11.1640625" customWidth="1"/>
    <col min="31" max="1025" width="10.83203125" customWidth="1"/>
  </cols>
  <sheetData>
    <row r="1" spans="1:30" ht="32" x14ac:dyDescent="0.2">
      <c r="A1" s="102" t="s">
        <v>1</v>
      </c>
      <c r="B1" s="103" t="s">
        <v>246</v>
      </c>
      <c r="C1" s="104" t="s">
        <v>247</v>
      </c>
      <c r="D1" s="105" t="s">
        <v>2</v>
      </c>
      <c r="E1" s="103" t="s">
        <v>248</v>
      </c>
      <c r="F1" s="106" t="s">
        <v>249</v>
      </c>
      <c r="G1" s="107" t="s">
        <v>250</v>
      </c>
      <c r="H1" s="108" t="s">
        <v>251</v>
      </c>
      <c r="I1" s="108" t="s">
        <v>252</v>
      </c>
      <c r="J1" s="108" t="s">
        <v>253</v>
      </c>
      <c r="K1" s="107" t="s">
        <v>254</v>
      </c>
      <c r="L1" s="107" t="s">
        <v>255</v>
      </c>
      <c r="M1" s="108" t="s">
        <v>256</v>
      </c>
      <c r="N1" s="108" t="s">
        <v>257</v>
      </c>
      <c r="O1" s="109" t="s">
        <v>258</v>
      </c>
      <c r="P1" s="105" t="s">
        <v>255</v>
      </c>
      <c r="Q1" s="105" t="s">
        <v>259</v>
      </c>
      <c r="R1" s="105" t="s">
        <v>260</v>
      </c>
      <c r="S1" s="105" t="s">
        <v>261</v>
      </c>
      <c r="U1" s="438" t="s">
        <v>262</v>
      </c>
      <c r="V1" s="438"/>
      <c r="X1" s="110" t="s">
        <v>263</v>
      </c>
      <c r="Y1" s="111" t="s">
        <v>6</v>
      </c>
      <c r="Z1" s="112" t="s">
        <v>258</v>
      </c>
      <c r="AA1" s="112" t="s">
        <v>264</v>
      </c>
      <c r="AB1" s="112" t="s">
        <v>265</v>
      </c>
      <c r="AC1" s="113" t="s">
        <v>266</v>
      </c>
      <c r="AD1" s="114" t="s">
        <v>267</v>
      </c>
    </row>
    <row r="2" spans="1:30" ht="16" x14ac:dyDescent="0.2">
      <c r="A2" s="115" t="s">
        <v>152</v>
      </c>
      <c r="B2" s="116">
        <v>18</v>
      </c>
      <c r="C2" s="117">
        <v>49</v>
      </c>
      <c r="D2" s="118">
        <v>2001</v>
      </c>
      <c r="E2" s="118" t="s">
        <v>7</v>
      </c>
      <c r="F2" s="119">
        <v>87.8</v>
      </c>
      <c r="G2" s="120">
        <v>156.9</v>
      </c>
      <c r="H2" s="120">
        <f t="shared" ref="H2:H36" si="0">$I$77</f>
        <v>44.714285714285715</v>
      </c>
      <c r="I2" s="120">
        <f t="shared" ref="I2:I39" si="1">IF(M2="x",9.2,7.8)*3</f>
        <v>27.599999999999998</v>
      </c>
      <c r="J2" s="120">
        <f t="shared" ref="J2:J40" si="2">G2+F2+I2+H2</f>
        <v>317.01428571428573</v>
      </c>
      <c r="K2" s="120">
        <v>300</v>
      </c>
      <c r="L2" s="121" t="s">
        <v>268</v>
      </c>
      <c r="M2" s="121" t="s">
        <v>268</v>
      </c>
      <c r="N2" s="121"/>
      <c r="O2" s="118"/>
      <c r="P2" s="122" t="s">
        <v>269</v>
      </c>
      <c r="Q2" s="122" t="s">
        <v>270</v>
      </c>
      <c r="R2" s="122" t="s">
        <v>271</v>
      </c>
      <c r="S2" s="123">
        <v>0.625</v>
      </c>
      <c r="U2" s="124" t="s">
        <v>8</v>
      </c>
      <c r="V2" s="125">
        <f>COUNTIF(E:E,U2)</f>
        <v>14</v>
      </c>
      <c r="X2" s="126">
        <v>2001</v>
      </c>
      <c r="Y2" s="127">
        <f t="shared" ref="Y2:Y13" si="3">COUNTIF(D:D,X2)</f>
        <v>3</v>
      </c>
      <c r="Z2" s="124"/>
      <c r="AA2" s="128"/>
      <c r="AB2" s="128">
        <f t="shared" ref="AB2:AB13" si="4">Y2-Z2-AA2</f>
        <v>3</v>
      </c>
      <c r="AC2" s="129">
        <f>U10</f>
        <v>87.8</v>
      </c>
      <c r="AD2" s="130">
        <f t="shared" ref="AD2:AD13" si="5">AB2*AC2</f>
        <v>263.39999999999998</v>
      </c>
    </row>
    <row r="3" spans="1:30" ht="16" x14ac:dyDescent="0.2">
      <c r="A3" s="115" t="s">
        <v>20</v>
      </c>
      <c r="B3" s="116">
        <v>5</v>
      </c>
      <c r="C3" s="117">
        <v>4915758405291</v>
      </c>
      <c r="D3" s="118">
        <v>2002</v>
      </c>
      <c r="E3" s="118" t="s">
        <v>7</v>
      </c>
      <c r="F3" s="119">
        <v>87.8</v>
      </c>
      <c r="G3" s="120">
        <v>148.5</v>
      </c>
      <c r="H3" s="120">
        <f t="shared" si="0"/>
        <v>44.714285714285715</v>
      </c>
      <c r="I3" s="120">
        <f t="shared" si="1"/>
        <v>27.599999999999998</v>
      </c>
      <c r="J3" s="120">
        <f t="shared" si="2"/>
        <v>308.61428571428576</v>
      </c>
      <c r="K3" s="120">
        <v>300</v>
      </c>
      <c r="L3" s="121" t="s">
        <v>268</v>
      </c>
      <c r="M3" s="121" t="s">
        <v>268</v>
      </c>
      <c r="N3" s="121"/>
      <c r="O3" s="118"/>
      <c r="P3" s="122" t="s">
        <v>269</v>
      </c>
      <c r="Q3" s="122" t="s">
        <v>270</v>
      </c>
      <c r="R3" s="122" t="s">
        <v>270</v>
      </c>
      <c r="S3" s="123">
        <v>0.60416666666666696</v>
      </c>
      <c r="U3" s="95" t="s">
        <v>7</v>
      </c>
      <c r="V3" s="131">
        <f>COUNTIF(E:E,U3)</f>
        <v>16</v>
      </c>
      <c r="X3" s="132">
        <v>2002</v>
      </c>
      <c r="Y3" s="133">
        <f t="shared" si="3"/>
        <v>3</v>
      </c>
      <c r="Z3" s="95"/>
      <c r="AA3" s="1"/>
      <c r="AB3" s="1">
        <f t="shared" si="4"/>
        <v>3</v>
      </c>
      <c r="AC3" s="134">
        <f>U10</f>
        <v>87.8</v>
      </c>
      <c r="AD3" s="135">
        <f t="shared" si="5"/>
        <v>263.39999999999998</v>
      </c>
    </row>
    <row r="4" spans="1:30" ht="16" x14ac:dyDescent="0.2">
      <c r="A4" s="115" t="s">
        <v>53</v>
      </c>
      <c r="B4" s="116">
        <v>27</v>
      </c>
      <c r="C4" s="117">
        <v>491751573423</v>
      </c>
      <c r="D4" s="118">
        <v>2002</v>
      </c>
      <c r="E4" s="118" t="s">
        <v>7</v>
      </c>
      <c r="F4" s="119">
        <v>87.8</v>
      </c>
      <c r="G4" s="120">
        <v>148.5</v>
      </c>
      <c r="H4" s="120">
        <f t="shared" si="0"/>
        <v>44.714285714285715</v>
      </c>
      <c r="I4" s="120">
        <f t="shared" si="1"/>
        <v>27.599999999999998</v>
      </c>
      <c r="J4" s="120">
        <f t="shared" si="2"/>
        <v>308.61428571428576</v>
      </c>
      <c r="K4" s="120">
        <v>300</v>
      </c>
      <c r="L4" s="121" t="s">
        <v>268</v>
      </c>
      <c r="M4" s="121" t="s">
        <v>268</v>
      </c>
      <c r="N4" s="121"/>
      <c r="O4" s="118"/>
      <c r="P4" s="122" t="s">
        <v>269</v>
      </c>
      <c r="Q4" s="122" t="s">
        <v>270</v>
      </c>
      <c r="R4" s="122" t="s">
        <v>271</v>
      </c>
      <c r="S4" s="123">
        <v>0.625</v>
      </c>
      <c r="U4" s="95" t="s">
        <v>272</v>
      </c>
      <c r="V4" s="131">
        <f>COUNTIF(E:E,U4)</f>
        <v>8</v>
      </c>
      <c r="X4" s="132">
        <v>2003</v>
      </c>
      <c r="Y4" s="133">
        <f t="shared" si="3"/>
        <v>5</v>
      </c>
      <c r="Z4" s="95"/>
      <c r="AA4" s="1"/>
      <c r="AB4" s="1">
        <f t="shared" si="4"/>
        <v>5</v>
      </c>
      <c r="AC4" s="134">
        <f>U9</f>
        <v>67.5</v>
      </c>
      <c r="AD4" s="135">
        <f t="shared" si="5"/>
        <v>337.5</v>
      </c>
    </row>
    <row r="5" spans="1:30" ht="16" x14ac:dyDescent="0.2">
      <c r="A5" s="115" t="s">
        <v>25</v>
      </c>
      <c r="B5" s="116">
        <v>7</v>
      </c>
      <c r="C5" s="117">
        <v>491702956704</v>
      </c>
      <c r="D5" s="118">
        <v>2002</v>
      </c>
      <c r="E5" s="118" t="s">
        <v>7</v>
      </c>
      <c r="F5" s="119">
        <v>87.8</v>
      </c>
      <c r="G5" s="120">
        <v>156.9</v>
      </c>
      <c r="H5" s="120">
        <f t="shared" si="0"/>
        <v>44.714285714285715</v>
      </c>
      <c r="I5" s="120">
        <f t="shared" si="1"/>
        <v>27.599999999999998</v>
      </c>
      <c r="J5" s="120">
        <f t="shared" si="2"/>
        <v>317.01428571428573</v>
      </c>
      <c r="K5" s="120">
        <v>300</v>
      </c>
      <c r="L5" s="121" t="s">
        <v>268</v>
      </c>
      <c r="M5" s="121" t="s">
        <v>268</v>
      </c>
      <c r="N5" s="121"/>
      <c r="O5" s="118"/>
      <c r="P5" s="122" t="s">
        <v>269</v>
      </c>
      <c r="Q5" s="122" t="s">
        <v>273</v>
      </c>
      <c r="R5" s="122" t="s">
        <v>274</v>
      </c>
      <c r="S5" s="123">
        <v>0.65625</v>
      </c>
      <c r="U5" s="136"/>
      <c r="V5" s="137">
        <f>SUM(V2:V4)</f>
        <v>38</v>
      </c>
      <c r="X5" s="132">
        <v>2004</v>
      </c>
      <c r="Y5" s="133">
        <f t="shared" si="3"/>
        <v>4</v>
      </c>
      <c r="Z5" s="95"/>
      <c r="AA5" s="1"/>
      <c r="AB5" s="1">
        <f t="shared" si="4"/>
        <v>4</v>
      </c>
      <c r="AC5" s="134">
        <f>$U$9</f>
        <v>67.5</v>
      </c>
      <c r="AD5" s="135">
        <f t="shared" si="5"/>
        <v>270</v>
      </c>
    </row>
    <row r="6" spans="1:30" ht="16" x14ac:dyDescent="0.2">
      <c r="A6" s="115" t="s">
        <v>22</v>
      </c>
      <c r="B6" s="116">
        <v>6</v>
      </c>
      <c r="C6" s="117">
        <v>4917661926965</v>
      </c>
      <c r="D6" s="118">
        <v>2003</v>
      </c>
      <c r="E6" s="118" t="s">
        <v>7</v>
      </c>
      <c r="F6" s="119">
        <v>67.5</v>
      </c>
      <c r="G6" s="120">
        <v>123</v>
      </c>
      <c r="H6" s="120">
        <f t="shared" si="0"/>
        <v>44.714285714285715</v>
      </c>
      <c r="I6" s="120">
        <f t="shared" si="1"/>
        <v>27.599999999999998</v>
      </c>
      <c r="J6" s="120">
        <f t="shared" si="2"/>
        <v>262.81428571428569</v>
      </c>
      <c r="K6" s="120">
        <v>300</v>
      </c>
      <c r="L6" s="121" t="s">
        <v>268</v>
      </c>
      <c r="M6" s="121" t="s">
        <v>268</v>
      </c>
      <c r="N6" s="121"/>
      <c r="O6" s="118"/>
      <c r="P6" s="122" t="s">
        <v>269</v>
      </c>
      <c r="Q6" s="122" t="s">
        <v>275</v>
      </c>
      <c r="R6" s="122" t="s">
        <v>276</v>
      </c>
      <c r="S6" s="123">
        <v>0.64583333333333304</v>
      </c>
      <c r="U6" s="138"/>
      <c r="V6" s="70"/>
      <c r="X6" s="132">
        <v>2005</v>
      </c>
      <c r="Y6" s="133">
        <f t="shared" si="3"/>
        <v>6</v>
      </c>
      <c r="Z6" s="95"/>
      <c r="AA6" s="1"/>
      <c r="AB6" s="1">
        <f t="shared" si="4"/>
        <v>6</v>
      </c>
      <c r="AC6" s="134">
        <f>$U$9</f>
        <v>67.5</v>
      </c>
      <c r="AD6" s="135">
        <f t="shared" si="5"/>
        <v>405</v>
      </c>
    </row>
    <row r="7" spans="1:30" ht="16" x14ac:dyDescent="0.2">
      <c r="A7" s="115" t="s">
        <v>39</v>
      </c>
      <c r="B7" s="116">
        <v>13</v>
      </c>
      <c r="C7" s="117">
        <v>49</v>
      </c>
      <c r="D7" s="118">
        <v>2003</v>
      </c>
      <c r="E7" s="118" t="s">
        <v>7</v>
      </c>
      <c r="F7" s="119">
        <v>67.5</v>
      </c>
      <c r="G7" s="120">
        <v>123</v>
      </c>
      <c r="H7" s="120">
        <f t="shared" si="0"/>
        <v>44.714285714285715</v>
      </c>
      <c r="I7" s="120">
        <f t="shared" si="1"/>
        <v>23.4</v>
      </c>
      <c r="J7" s="120">
        <f t="shared" si="2"/>
        <v>258.6142857142857</v>
      </c>
      <c r="K7" s="120">
        <v>300</v>
      </c>
      <c r="L7" s="121" t="s">
        <v>268</v>
      </c>
      <c r="M7" s="121"/>
      <c r="N7" s="121" t="s">
        <v>268</v>
      </c>
      <c r="O7" s="118"/>
      <c r="P7" s="122" t="s">
        <v>269</v>
      </c>
      <c r="Q7" s="122" t="s">
        <v>275</v>
      </c>
      <c r="R7" s="122" t="s">
        <v>276</v>
      </c>
      <c r="S7" s="123">
        <v>0.64583333333333304</v>
      </c>
      <c r="T7" s="138"/>
      <c r="X7" s="132">
        <v>2006</v>
      </c>
      <c r="Y7" s="133">
        <f t="shared" si="3"/>
        <v>6</v>
      </c>
      <c r="Z7" s="95">
        <v>1</v>
      </c>
      <c r="AA7" s="1"/>
      <c r="AB7" s="1">
        <f t="shared" si="4"/>
        <v>5</v>
      </c>
      <c r="AC7" s="134">
        <f>$U$9</f>
        <v>67.5</v>
      </c>
      <c r="AD7" s="135">
        <f t="shared" si="5"/>
        <v>337.5</v>
      </c>
    </row>
    <row r="8" spans="1:30" ht="16" x14ac:dyDescent="0.2">
      <c r="A8" s="115" t="s">
        <v>277</v>
      </c>
      <c r="B8" s="116">
        <v>68</v>
      </c>
      <c r="C8" s="117">
        <v>4917611178608</v>
      </c>
      <c r="D8" s="118">
        <v>2005</v>
      </c>
      <c r="E8" s="118" t="s">
        <v>7</v>
      </c>
      <c r="F8" s="119">
        <v>67.5</v>
      </c>
      <c r="G8" s="120">
        <v>123</v>
      </c>
      <c r="H8" s="120">
        <f t="shared" si="0"/>
        <v>44.714285714285715</v>
      </c>
      <c r="I8" s="120">
        <f t="shared" si="1"/>
        <v>23.4</v>
      </c>
      <c r="J8" s="120">
        <f t="shared" si="2"/>
        <v>258.6142857142857</v>
      </c>
      <c r="K8" s="120">
        <v>300</v>
      </c>
      <c r="L8" s="121" t="s">
        <v>268</v>
      </c>
      <c r="M8" s="121"/>
      <c r="N8" s="121" t="s">
        <v>268</v>
      </c>
      <c r="O8" s="118"/>
      <c r="P8" s="122" t="s">
        <v>269</v>
      </c>
      <c r="Q8" s="122" t="s">
        <v>278</v>
      </c>
      <c r="R8" s="122" t="s">
        <v>279</v>
      </c>
      <c r="S8" s="123">
        <v>0.58333333333333304</v>
      </c>
      <c r="U8" s="438" t="s">
        <v>280</v>
      </c>
      <c r="V8" s="438"/>
      <c r="X8" s="132">
        <v>2007</v>
      </c>
      <c r="Y8" s="133">
        <f t="shared" si="3"/>
        <v>2</v>
      </c>
      <c r="Z8" s="95"/>
      <c r="AA8" s="1"/>
      <c r="AB8" s="1">
        <f t="shared" si="4"/>
        <v>2</v>
      </c>
      <c r="AC8" s="134">
        <f>$U$9</f>
        <v>67.5</v>
      </c>
      <c r="AD8" s="135">
        <f t="shared" si="5"/>
        <v>135</v>
      </c>
    </row>
    <row r="9" spans="1:30" ht="16" x14ac:dyDescent="0.2">
      <c r="A9" s="139" t="s">
        <v>50</v>
      </c>
      <c r="B9" s="140">
        <v>23</v>
      </c>
      <c r="C9" s="141">
        <v>4915758764883</v>
      </c>
      <c r="D9" s="142">
        <v>2001</v>
      </c>
      <c r="E9" s="142" t="s">
        <v>8</v>
      </c>
      <c r="F9" s="143">
        <v>87.8</v>
      </c>
      <c r="G9" s="144">
        <v>156.9</v>
      </c>
      <c r="H9" s="144">
        <f t="shared" si="0"/>
        <v>44.714285714285715</v>
      </c>
      <c r="I9" s="144">
        <f t="shared" si="1"/>
        <v>27.599999999999998</v>
      </c>
      <c r="J9" s="144">
        <f t="shared" si="2"/>
        <v>317.01428571428573</v>
      </c>
      <c r="K9" s="144">
        <v>300</v>
      </c>
      <c r="L9" s="145" t="s">
        <v>268</v>
      </c>
      <c r="M9" s="145" t="s">
        <v>268</v>
      </c>
      <c r="N9" s="145"/>
      <c r="O9" s="142"/>
      <c r="P9" s="146" t="s">
        <v>281</v>
      </c>
      <c r="Q9" s="146" t="s">
        <v>278</v>
      </c>
      <c r="R9" s="146" t="s">
        <v>282</v>
      </c>
      <c r="S9" s="147">
        <v>0.60416666666666696</v>
      </c>
      <c r="U9" s="148">
        <v>67.5</v>
      </c>
      <c r="V9" s="149" t="s">
        <v>283</v>
      </c>
      <c r="X9" s="150">
        <v>2008</v>
      </c>
      <c r="Y9" s="151">
        <f t="shared" si="3"/>
        <v>1</v>
      </c>
      <c r="Z9" s="95"/>
      <c r="AA9" s="1">
        <v>1</v>
      </c>
      <c r="AB9" s="1">
        <f t="shared" si="4"/>
        <v>0</v>
      </c>
      <c r="AC9" s="134">
        <f>$U$9</f>
        <v>67.5</v>
      </c>
      <c r="AD9" s="135">
        <f t="shared" si="5"/>
        <v>0</v>
      </c>
    </row>
    <row r="10" spans="1:30" ht="16" x14ac:dyDescent="0.2">
      <c r="A10" s="139" t="s">
        <v>154</v>
      </c>
      <c r="B10" s="140">
        <v>24</v>
      </c>
      <c r="C10" s="141">
        <v>49</v>
      </c>
      <c r="D10" s="142">
        <v>2001</v>
      </c>
      <c r="E10" s="142" t="s">
        <v>8</v>
      </c>
      <c r="F10" s="143">
        <v>87.8</v>
      </c>
      <c r="G10" s="144">
        <v>156.9</v>
      </c>
      <c r="H10" s="144">
        <f t="shared" si="0"/>
        <v>44.714285714285715</v>
      </c>
      <c r="I10" s="144">
        <f t="shared" si="1"/>
        <v>27.599999999999998</v>
      </c>
      <c r="J10" s="144">
        <f t="shared" si="2"/>
        <v>317.01428571428573</v>
      </c>
      <c r="K10" s="144">
        <v>300</v>
      </c>
      <c r="L10" s="145" t="s">
        <v>268</v>
      </c>
      <c r="M10" s="145" t="s">
        <v>268</v>
      </c>
      <c r="N10" s="145"/>
      <c r="O10" s="142"/>
      <c r="P10" s="146" t="s">
        <v>281</v>
      </c>
      <c r="Q10" s="146" t="s">
        <v>273</v>
      </c>
      <c r="R10" s="146" t="s">
        <v>284</v>
      </c>
      <c r="S10" s="147">
        <v>0.625</v>
      </c>
      <c r="U10" s="152">
        <v>87.8</v>
      </c>
      <c r="V10" s="92" t="s">
        <v>285</v>
      </c>
      <c r="X10" s="132" t="s">
        <v>286</v>
      </c>
      <c r="Y10" s="133">
        <f t="shared" si="3"/>
        <v>4</v>
      </c>
      <c r="Z10" s="95"/>
      <c r="AA10" s="1">
        <v>3</v>
      </c>
      <c r="AB10" s="1">
        <f t="shared" si="4"/>
        <v>1</v>
      </c>
      <c r="AC10" s="134">
        <f>U12</f>
        <v>135</v>
      </c>
      <c r="AD10" s="135">
        <f t="shared" si="5"/>
        <v>135</v>
      </c>
    </row>
    <row r="11" spans="1:30" ht="16" x14ac:dyDescent="0.2">
      <c r="A11" s="139" t="s">
        <v>287</v>
      </c>
      <c r="B11" s="140">
        <v>37</v>
      </c>
      <c r="C11" s="141">
        <v>491727277348</v>
      </c>
      <c r="D11" s="142">
        <v>2003</v>
      </c>
      <c r="E11" s="142" t="s">
        <v>8</v>
      </c>
      <c r="F11" s="144">
        <v>67.5</v>
      </c>
      <c r="G11" s="144">
        <v>123</v>
      </c>
      <c r="H11" s="144">
        <f t="shared" si="0"/>
        <v>44.714285714285715</v>
      </c>
      <c r="I11" s="144">
        <f t="shared" si="1"/>
        <v>27.599999999999998</v>
      </c>
      <c r="J11" s="144">
        <f t="shared" si="2"/>
        <v>262.81428571428569</v>
      </c>
      <c r="K11" s="144">
        <v>300</v>
      </c>
      <c r="L11" s="145" t="s">
        <v>268</v>
      </c>
      <c r="M11" s="145" t="s">
        <v>268</v>
      </c>
      <c r="N11" s="145"/>
      <c r="O11" s="142"/>
      <c r="P11" s="146" t="s">
        <v>281</v>
      </c>
      <c r="Q11" s="146" t="s">
        <v>273</v>
      </c>
      <c r="R11" s="146" t="s">
        <v>284</v>
      </c>
      <c r="S11" s="147">
        <v>0.625</v>
      </c>
      <c r="U11" s="152">
        <v>108</v>
      </c>
      <c r="V11" s="92" t="s">
        <v>288</v>
      </c>
      <c r="X11" s="132" t="s">
        <v>289</v>
      </c>
      <c r="Y11" s="133">
        <f t="shared" si="3"/>
        <v>2</v>
      </c>
      <c r="Z11" s="95"/>
      <c r="AA11" s="1"/>
      <c r="AB11" s="1">
        <f t="shared" si="4"/>
        <v>2</v>
      </c>
      <c r="AC11" s="134">
        <f>U13</f>
        <v>87.8</v>
      </c>
      <c r="AD11" s="135">
        <f t="shared" si="5"/>
        <v>175.6</v>
      </c>
    </row>
    <row r="12" spans="1:30" ht="16" x14ac:dyDescent="0.2">
      <c r="A12" s="139" t="s">
        <v>48</v>
      </c>
      <c r="B12" s="140">
        <v>21</v>
      </c>
      <c r="C12" s="141">
        <v>49</v>
      </c>
      <c r="D12" s="142">
        <v>2003</v>
      </c>
      <c r="E12" s="142" t="s">
        <v>8</v>
      </c>
      <c r="F12" s="144">
        <v>67.5</v>
      </c>
      <c r="G12" s="144">
        <v>123</v>
      </c>
      <c r="H12" s="144">
        <f t="shared" si="0"/>
        <v>44.714285714285715</v>
      </c>
      <c r="I12" s="144">
        <f t="shared" si="1"/>
        <v>27.599999999999998</v>
      </c>
      <c r="J12" s="144">
        <f t="shared" si="2"/>
        <v>262.81428571428569</v>
      </c>
      <c r="K12" s="144">
        <v>300</v>
      </c>
      <c r="L12" s="145" t="s">
        <v>268</v>
      </c>
      <c r="M12" s="145" t="s">
        <v>268</v>
      </c>
      <c r="N12" s="145"/>
      <c r="O12" s="142"/>
      <c r="P12" s="146" t="s">
        <v>281</v>
      </c>
      <c r="Q12" s="146" t="s">
        <v>273</v>
      </c>
      <c r="R12" s="146" t="s">
        <v>284</v>
      </c>
      <c r="S12" s="147">
        <v>0.625</v>
      </c>
      <c r="U12" s="152">
        <v>135</v>
      </c>
      <c r="V12" s="92" t="s">
        <v>290</v>
      </c>
      <c r="X12" s="132" t="s">
        <v>291</v>
      </c>
      <c r="Y12" s="133">
        <f t="shared" si="3"/>
        <v>1</v>
      </c>
      <c r="Z12" s="95"/>
      <c r="AA12" s="1"/>
      <c r="AB12" s="1">
        <f t="shared" si="4"/>
        <v>1</v>
      </c>
      <c r="AC12" s="134">
        <f>U13</f>
        <v>87.8</v>
      </c>
      <c r="AD12" s="135">
        <f t="shared" si="5"/>
        <v>87.8</v>
      </c>
    </row>
    <row r="13" spans="1:30" ht="16" x14ac:dyDescent="0.2">
      <c r="A13" s="115" t="s">
        <v>81</v>
      </c>
      <c r="B13" s="116">
        <v>64</v>
      </c>
      <c r="C13" s="117">
        <v>491791251214</v>
      </c>
      <c r="D13" s="118">
        <v>2004</v>
      </c>
      <c r="E13" s="118" t="s">
        <v>7</v>
      </c>
      <c r="F13" s="119">
        <v>67.5</v>
      </c>
      <c r="G13" s="120">
        <v>123</v>
      </c>
      <c r="H13" s="120">
        <f t="shared" si="0"/>
        <v>44.714285714285715</v>
      </c>
      <c r="I13" s="120">
        <f t="shared" si="1"/>
        <v>23.4</v>
      </c>
      <c r="J13" s="120">
        <f t="shared" si="2"/>
        <v>258.6142857142857</v>
      </c>
      <c r="K13" s="120">
        <v>300</v>
      </c>
      <c r="L13" s="121" t="s">
        <v>268</v>
      </c>
      <c r="M13" s="121"/>
      <c r="N13" s="121" t="s">
        <v>268</v>
      </c>
      <c r="O13" s="118"/>
      <c r="P13" s="122" t="s">
        <v>292</v>
      </c>
      <c r="Q13" s="122" t="s">
        <v>278</v>
      </c>
      <c r="R13" s="122" t="s">
        <v>279</v>
      </c>
      <c r="S13" s="123">
        <v>0.58333333333333304</v>
      </c>
      <c r="U13" s="152">
        <v>87.8</v>
      </c>
      <c r="V13" s="92" t="s">
        <v>293</v>
      </c>
      <c r="X13" s="153" t="s">
        <v>294</v>
      </c>
      <c r="Y13" s="154">
        <f t="shared" si="3"/>
        <v>1</v>
      </c>
      <c r="Z13" s="155"/>
      <c r="AA13" s="156"/>
      <c r="AB13" s="156">
        <f t="shared" si="4"/>
        <v>1</v>
      </c>
      <c r="AC13" s="157">
        <f>U11</f>
        <v>108</v>
      </c>
      <c r="AD13" s="158">
        <f t="shared" si="5"/>
        <v>108</v>
      </c>
    </row>
    <row r="14" spans="1:30" ht="15" customHeight="1" x14ac:dyDescent="0.2">
      <c r="A14" s="115" t="s">
        <v>52</v>
      </c>
      <c r="B14" s="116">
        <v>26</v>
      </c>
      <c r="C14" s="117">
        <v>497671999533</v>
      </c>
      <c r="D14" s="118">
        <v>2005</v>
      </c>
      <c r="E14" s="118" t="s">
        <v>7</v>
      </c>
      <c r="F14" s="119">
        <v>67.5</v>
      </c>
      <c r="G14" s="120">
        <v>123</v>
      </c>
      <c r="H14" s="120">
        <f t="shared" si="0"/>
        <v>44.714285714285715</v>
      </c>
      <c r="I14" s="120">
        <f t="shared" si="1"/>
        <v>23.4</v>
      </c>
      <c r="J14" s="120">
        <f t="shared" si="2"/>
        <v>258.6142857142857</v>
      </c>
      <c r="K14" s="120">
        <v>300</v>
      </c>
      <c r="L14" s="121" t="s">
        <v>268</v>
      </c>
      <c r="M14" s="121"/>
      <c r="N14" s="121" t="s">
        <v>268</v>
      </c>
      <c r="O14" s="118"/>
      <c r="P14" s="122" t="s">
        <v>292</v>
      </c>
      <c r="Q14" s="122" t="s">
        <v>275</v>
      </c>
      <c r="R14" s="122" t="s">
        <v>276</v>
      </c>
      <c r="S14" s="123">
        <v>0.64583333333333304</v>
      </c>
      <c r="U14" s="159"/>
      <c r="V14" s="160" t="s">
        <v>295</v>
      </c>
      <c r="X14" s="136"/>
      <c r="Y14" s="161">
        <f>SUM(Y1:Y13)</f>
        <v>38</v>
      </c>
      <c r="Z14" s="162">
        <f>SUM(Z2:Z13)</f>
        <v>1</v>
      </c>
      <c r="AA14" s="162">
        <f>SUM(AA1:AA13)</f>
        <v>4</v>
      </c>
      <c r="AB14" s="163">
        <f>SUM(AB2:AB13)</f>
        <v>33</v>
      </c>
      <c r="AC14" s="164" t="s">
        <v>296</v>
      </c>
      <c r="AD14" s="165">
        <f>SUM(AD2:AD13)</f>
        <v>2518.2000000000003</v>
      </c>
    </row>
    <row r="15" spans="1:30" ht="15" customHeight="1" x14ac:dyDescent="0.2">
      <c r="A15" s="115" t="s">
        <v>93</v>
      </c>
      <c r="B15" s="116">
        <v>72</v>
      </c>
      <c r="C15" s="166" t="s">
        <v>94</v>
      </c>
      <c r="D15" s="118">
        <v>2006</v>
      </c>
      <c r="E15" s="118" t="s">
        <v>7</v>
      </c>
      <c r="F15" s="119">
        <v>67.5</v>
      </c>
      <c r="G15" s="120">
        <v>123</v>
      </c>
      <c r="H15" s="120">
        <f t="shared" si="0"/>
        <v>44.714285714285715</v>
      </c>
      <c r="I15" s="120">
        <f t="shared" si="1"/>
        <v>23.4</v>
      </c>
      <c r="J15" s="120">
        <f t="shared" si="2"/>
        <v>258.6142857142857</v>
      </c>
      <c r="K15" s="120">
        <v>220</v>
      </c>
      <c r="L15" s="121" t="s">
        <v>268</v>
      </c>
      <c r="M15" s="121"/>
      <c r="N15" s="121" t="s">
        <v>268</v>
      </c>
      <c r="O15" s="118"/>
      <c r="P15" s="122" t="s">
        <v>292</v>
      </c>
      <c r="Q15" s="122" t="s">
        <v>273</v>
      </c>
      <c r="R15" s="122" t="s">
        <v>284</v>
      </c>
      <c r="S15" s="123">
        <v>0.625</v>
      </c>
      <c r="U15" s="167"/>
      <c r="V15" s="138"/>
      <c r="AB15" s="168">
        <v>2</v>
      </c>
      <c r="AC15" s="169" t="s">
        <v>297</v>
      </c>
      <c r="AD15" s="170">
        <f>AB15*(AB14+AA14)</f>
        <v>74</v>
      </c>
    </row>
    <row r="16" spans="1:30" ht="16" x14ac:dyDescent="0.2">
      <c r="A16" s="115" t="s">
        <v>51</v>
      </c>
      <c r="B16" s="116">
        <v>25</v>
      </c>
      <c r="C16" s="117">
        <v>497671999533</v>
      </c>
      <c r="D16" s="118">
        <v>2006</v>
      </c>
      <c r="E16" s="118" t="s">
        <v>7</v>
      </c>
      <c r="F16" s="119">
        <v>67.5</v>
      </c>
      <c r="G16" s="120">
        <v>123</v>
      </c>
      <c r="H16" s="120">
        <f t="shared" si="0"/>
        <v>44.714285714285715</v>
      </c>
      <c r="I16" s="120">
        <f t="shared" si="1"/>
        <v>23.4</v>
      </c>
      <c r="J16" s="120">
        <f t="shared" si="2"/>
        <v>258.6142857142857</v>
      </c>
      <c r="K16" s="120">
        <v>300</v>
      </c>
      <c r="L16" s="121" t="s">
        <v>268</v>
      </c>
      <c r="M16" s="121"/>
      <c r="N16" s="121" t="s">
        <v>268</v>
      </c>
      <c r="O16" s="118"/>
      <c r="P16" s="122" t="s">
        <v>292</v>
      </c>
      <c r="Q16" s="122" t="s">
        <v>275</v>
      </c>
      <c r="R16" s="122" t="s">
        <v>276</v>
      </c>
      <c r="S16" s="123">
        <v>0.64583333333333304</v>
      </c>
      <c r="U16" s="438" t="s">
        <v>298</v>
      </c>
      <c r="V16" s="438"/>
      <c r="AB16" s="163">
        <f>AA14+AB14</f>
        <v>37</v>
      </c>
      <c r="AC16" s="171" t="s">
        <v>299</v>
      </c>
      <c r="AD16" s="172">
        <f>AD14+AD15</f>
        <v>2592.2000000000003</v>
      </c>
    </row>
    <row r="17" spans="1:29" ht="16" x14ac:dyDescent="0.2">
      <c r="A17" s="139" t="s">
        <v>30</v>
      </c>
      <c r="B17" s="140">
        <v>9</v>
      </c>
      <c r="C17" s="141">
        <v>49</v>
      </c>
      <c r="D17" s="142">
        <v>2003</v>
      </c>
      <c r="E17" s="142" t="s">
        <v>8</v>
      </c>
      <c r="F17" s="144">
        <v>67.5</v>
      </c>
      <c r="G17" s="144">
        <v>123</v>
      </c>
      <c r="H17" s="144">
        <f t="shared" si="0"/>
        <v>44.714285714285715</v>
      </c>
      <c r="I17" s="144">
        <f t="shared" si="1"/>
        <v>23.4</v>
      </c>
      <c r="J17" s="144">
        <f t="shared" si="2"/>
        <v>258.6142857142857</v>
      </c>
      <c r="K17" s="144">
        <v>300</v>
      </c>
      <c r="L17" s="145" t="s">
        <v>268</v>
      </c>
      <c r="M17" s="145"/>
      <c r="N17" s="145" t="s">
        <v>268</v>
      </c>
      <c r="O17" s="142"/>
      <c r="P17" s="146" t="s">
        <v>300</v>
      </c>
      <c r="Q17" s="146" t="s">
        <v>275</v>
      </c>
      <c r="R17" s="146" t="s">
        <v>276</v>
      </c>
      <c r="S17" s="147">
        <v>0.64583333333333304</v>
      </c>
      <c r="U17" s="148">
        <v>49.5</v>
      </c>
      <c r="V17" s="173" t="s">
        <v>301</v>
      </c>
    </row>
    <row r="18" spans="1:29" ht="16" x14ac:dyDescent="0.2">
      <c r="A18" s="139" t="s">
        <v>42</v>
      </c>
      <c r="B18" s="140">
        <v>15</v>
      </c>
      <c r="C18" s="141">
        <v>4915229290800</v>
      </c>
      <c r="D18" s="142">
        <v>2004</v>
      </c>
      <c r="E18" s="142" t="s">
        <v>8</v>
      </c>
      <c r="F18" s="144">
        <v>67.5</v>
      </c>
      <c r="G18" s="144">
        <v>123</v>
      </c>
      <c r="H18" s="144">
        <f t="shared" si="0"/>
        <v>44.714285714285715</v>
      </c>
      <c r="I18" s="144">
        <f t="shared" si="1"/>
        <v>23.4</v>
      </c>
      <c r="J18" s="144">
        <f t="shared" si="2"/>
        <v>258.6142857142857</v>
      </c>
      <c r="K18" s="144">
        <v>300</v>
      </c>
      <c r="L18" s="145" t="s">
        <v>268</v>
      </c>
      <c r="M18" s="145"/>
      <c r="N18" s="145" t="s">
        <v>268</v>
      </c>
      <c r="O18" s="142"/>
      <c r="P18" s="146" t="s">
        <v>300</v>
      </c>
      <c r="Q18" s="146" t="s">
        <v>275</v>
      </c>
      <c r="R18" s="146" t="s">
        <v>276</v>
      </c>
      <c r="S18" s="147">
        <v>0.64583333333333304</v>
      </c>
      <c r="U18" s="152">
        <v>41</v>
      </c>
      <c r="V18" s="92" t="s">
        <v>302</v>
      </c>
    </row>
    <row r="19" spans="1:29" ht="16" x14ac:dyDescent="0.2">
      <c r="A19" s="139" t="s">
        <v>47</v>
      </c>
      <c r="B19" s="140">
        <v>19</v>
      </c>
      <c r="C19" s="141">
        <v>49</v>
      </c>
      <c r="D19" s="142">
        <v>2004</v>
      </c>
      <c r="E19" s="142" t="s">
        <v>8</v>
      </c>
      <c r="F19" s="144">
        <v>67.5</v>
      </c>
      <c r="G19" s="144">
        <v>123</v>
      </c>
      <c r="H19" s="144">
        <f t="shared" si="0"/>
        <v>44.714285714285715</v>
      </c>
      <c r="I19" s="144">
        <f t="shared" si="1"/>
        <v>23.4</v>
      </c>
      <c r="J19" s="144">
        <f t="shared" si="2"/>
        <v>258.6142857142857</v>
      </c>
      <c r="K19" s="144">
        <v>300</v>
      </c>
      <c r="L19" s="145" t="s">
        <v>268</v>
      </c>
      <c r="M19" s="145"/>
      <c r="N19" s="145" t="s">
        <v>268</v>
      </c>
      <c r="O19" s="142"/>
      <c r="P19" s="146" t="s">
        <v>300</v>
      </c>
      <c r="Q19" s="146" t="s">
        <v>270</v>
      </c>
      <c r="R19" s="146" t="s">
        <v>271</v>
      </c>
      <c r="S19" s="147">
        <v>0.625</v>
      </c>
      <c r="U19" s="152">
        <v>2.8</v>
      </c>
      <c r="V19" s="92" t="s">
        <v>303</v>
      </c>
    </row>
    <row r="20" spans="1:29" ht="16" x14ac:dyDescent="0.2">
      <c r="A20" s="139" t="s">
        <v>49</v>
      </c>
      <c r="B20" s="140">
        <v>22</v>
      </c>
      <c r="C20" s="141"/>
      <c r="D20" s="142">
        <v>2004</v>
      </c>
      <c r="E20" s="142" t="s">
        <v>8</v>
      </c>
      <c r="F20" s="144">
        <v>67.5</v>
      </c>
      <c r="G20" s="144">
        <v>123</v>
      </c>
      <c r="H20" s="144">
        <f t="shared" si="0"/>
        <v>44.714285714285715</v>
      </c>
      <c r="I20" s="144">
        <f t="shared" si="1"/>
        <v>23.4</v>
      </c>
      <c r="J20" s="144">
        <f t="shared" si="2"/>
        <v>258.6142857142857</v>
      </c>
      <c r="K20" s="144">
        <v>300</v>
      </c>
      <c r="L20" s="145" t="s">
        <v>268</v>
      </c>
      <c r="M20" s="145"/>
      <c r="N20" s="145" t="s">
        <v>268</v>
      </c>
      <c r="O20" s="142"/>
      <c r="P20" s="146" t="s">
        <v>300</v>
      </c>
      <c r="Q20" s="146" t="s">
        <v>270</v>
      </c>
      <c r="R20" s="146" t="s">
        <v>271</v>
      </c>
      <c r="S20" s="147">
        <v>0.625</v>
      </c>
      <c r="U20" s="159">
        <f>U17+U19</f>
        <v>52.3</v>
      </c>
      <c r="V20" s="160" t="s">
        <v>304</v>
      </c>
    </row>
    <row r="21" spans="1:29" ht="16" x14ac:dyDescent="0.2">
      <c r="A21" s="115" t="s">
        <v>305</v>
      </c>
      <c r="B21" s="118"/>
      <c r="C21" s="174"/>
      <c r="D21" s="118" t="s">
        <v>286</v>
      </c>
      <c r="E21" s="118" t="s">
        <v>272</v>
      </c>
      <c r="F21" s="175"/>
      <c r="G21" s="120">
        <v>156.9</v>
      </c>
      <c r="H21" s="120">
        <f t="shared" si="0"/>
        <v>44.714285714285715</v>
      </c>
      <c r="I21" s="120">
        <f t="shared" si="1"/>
        <v>27.599999999999998</v>
      </c>
      <c r="J21" s="120">
        <f t="shared" si="2"/>
        <v>229.21428571428572</v>
      </c>
      <c r="K21" s="120">
        <v>300</v>
      </c>
      <c r="L21" s="121" t="s">
        <v>268</v>
      </c>
      <c r="M21" s="121" t="s">
        <v>268</v>
      </c>
      <c r="N21" s="121"/>
      <c r="O21" s="118"/>
      <c r="P21" s="122" t="s">
        <v>306</v>
      </c>
      <c r="Q21" s="122" t="s">
        <v>273</v>
      </c>
      <c r="R21" s="122" t="s">
        <v>284</v>
      </c>
      <c r="S21" s="123">
        <v>0.625</v>
      </c>
    </row>
    <row r="22" spans="1:29" ht="16" x14ac:dyDescent="0.2">
      <c r="A22" s="176" t="s">
        <v>147</v>
      </c>
      <c r="B22" s="116"/>
      <c r="C22" s="117">
        <v>491727277348</v>
      </c>
      <c r="D22" s="118" t="s">
        <v>286</v>
      </c>
      <c r="E22" s="118" t="s">
        <v>272</v>
      </c>
      <c r="F22" s="175"/>
      <c r="G22" s="120">
        <v>156.9</v>
      </c>
      <c r="H22" s="120">
        <f t="shared" si="0"/>
        <v>44.714285714285715</v>
      </c>
      <c r="I22" s="120">
        <f t="shared" si="1"/>
        <v>27.599999999999998</v>
      </c>
      <c r="J22" s="120">
        <f t="shared" si="2"/>
        <v>229.21428571428572</v>
      </c>
      <c r="K22" s="120">
        <v>300</v>
      </c>
      <c r="L22" s="121" t="s">
        <v>268</v>
      </c>
      <c r="M22" s="121" t="s">
        <v>268</v>
      </c>
      <c r="N22" s="121"/>
      <c r="O22" s="118"/>
      <c r="P22" s="122" t="s">
        <v>306</v>
      </c>
      <c r="Q22" s="122" t="s">
        <v>273</v>
      </c>
      <c r="R22" s="122" t="s">
        <v>284</v>
      </c>
      <c r="S22" s="123">
        <v>0.625</v>
      </c>
      <c r="U22" s="177">
        <f>SUM(U23:U27)</f>
        <v>39</v>
      </c>
      <c r="V22" s="178" t="s">
        <v>307</v>
      </c>
      <c r="AC22" s="179"/>
    </row>
    <row r="23" spans="1:29" ht="16" x14ac:dyDescent="0.2">
      <c r="A23" s="180" t="s">
        <v>148</v>
      </c>
      <c r="B23" s="140"/>
      <c r="C23" s="141">
        <v>4915755788397</v>
      </c>
      <c r="D23" s="142" t="s">
        <v>286</v>
      </c>
      <c r="E23" s="142" t="s">
        <v>272</v>
      </c>
      <c r="F23" s="181"/>
      <c r="G23" s="144">
        <v>156.9</v>
      </c>
      <c r="H23" s="144">
        <f t="shared" si="0"/>
        <v>44.714285714285715</v>
      </c>
      <c r="I23" s="144">
        <f t="shared" si="1"/>
        <v>23.4</v>
      </c>
      <c r="J23" s="144">
        <f t="shared" si="2"/>
        <v>225.01428571428573</v>
      </c>
      <c r="K23" s="144"/>
      <c r="L23" s="145" t="s">
        <v>268</v>
      </c>
      <c r="M23" s="145"/>
      <c r="N23" s="145" t="s">
        <v>268</v>
      </c>
      <c r="O23" s="142"/>
      <c r="P23" s="146" t="s">
        <v>308</v>
      </c>
      <c r="Q23" s="146" t="s">
        <v>270</v>
      </c>
      <c r="R23" s="146" t="s">
        <v>270</v>
      </c>
      <c r="S23" s="147">
        <v>0.60416666666666696</v>
      </c>
      <c r="U23" s="182">
        <f>COUNTIF(Q:Q,V23)</f>
        <v>9</v>
      </c>
      <c r="V23" s="183" t="s">
        <v>273</v>
      </c>
      <c r="AC23" s="184"/>
    </row>
    <row r="24" spans="1:29" ht="16" x14ac:dyDescent="0.2">
      <c r="A24" s="180" t="s">
        <v>309</v>
      </c>
      <c r="B24" s="140"/>
      <c r="C24" s="185" t="s">
        <v>310</v>
      </c>
      <c r="D24" s="142" t="s">
        <v>291</v>
      </c>
      <c r="E24" s="142" t="s">
        <v>272</v>
      </c>
      <c r="F24" s="143">
        <v>87.8</v>
      </c>
      <c r="G24" s="144">
        <v>156.9</v>
      </c>
      <c r="H24" s="144">
        <f t="shared" si="0"/>
        <v>44.714285714285715</v>
      </c>
      <c r="I24" s="144">
        <f t="shared" si="1"/>
        <v>27.599999999999998</v>
      </c>
      <c r="J24" s="144">
        <f t="shared" si="2"/>
        <v>317.01428571428573</v>
      </c>
      <c r="K24" s="144"/>
      <c r="L24" s="145" t="s">
        <v>268</v>
      </c>
      <c r="M24" s="145" t="s">
        <v>268</v>
      </c>
      <c r="N24" s="145"/>
      <c r="O24" s="142"/>
      <c r="P24" s="146" t="s">
        <v>308</v>
      </c>
      <c r="Q24" s="146" t="s">
        <v>275</v>
      </c>
      <c r="R24" s="146"/>
      <c r="S24" s="147">
        <v>0.64583333333333304</v>
      </c>
      <c r="U24" s="182">
        <f>COUNTIF(Q:Q,V24)</f>
        <v>9</v>
      </c>
      <c r="V24" s="92" t="s">
        <v>270</v>
      </c>
      <c r="AC24" s="179"/>
    </row>
    <row r="25" spans="1:29" ht="16" x14ac:dyDescent="0.2">
      <c r="A25" s="180" t="s">
        <v>311</v>
      </c>
      <c r="B25" s="142"/>
      <c r="C25" s="186" t="s">
        <v>312</v>
      </c>
      <c r="D25" s="142" t="s">
        <v>289</v>
      </c>
      <c r="E25" s="142" t="s">
        <v>272</v>
      </c>
      <c r="F25" s="143">
        <v>87.8</v>
      </c>
      <c r="G25" s="144">
        <v>156.9</v>
      </c>
      <c r="H25" s="144">
        <f t="shared" si="0"/>
        <v>44.714285714285715</v>
      </c>
      <c r="I25" s="144">
        <f t="shared" si="1"/>
        <v>27.599999999999998</v>
      </c>
      <c r="J25" s="144">
        <f t="shared" si="2"/>
        <v>317.01428571428573</v>
      </c>
      <c r="K25" s="144">
        <v>300</v>
      </c>
      <c r="L25" s="145" t="s">
        <v>268</v>
      </c>
      <c r="M25" s="145" t="s">
        <v>268</v>
      </c>
      <c r="N25" s="145"/>
      <c r="O25" s="142"/>
      <c r="P25" s="146" t="s">
        <v>308</v>
      </c>
      <c r="Q25" s="146" t="s">
        <v>278</v>
      </c>
      <c r="R25" s="146" t="s">
        <v>279</v>
      </c>
      <c r="S25" s="147">
        <v>0.58333333333333304</v>
      </c>
      <c r="U25" s="182">
        <f>COUNTIF(Q:Q,V25)</f>
        <v>8</v>
      </c>
      <c r="V25" s="92" t="s">
        <v>278</v>
      </c>
      <c r="AC25" s="179"/>
    </row>
    <row r="26" spans="1:29" ht="16" x14ac:dyDescent="0.2">
      <c r="A26" s="139" t="s">
        <v>150</v>
      </c>
      <c r="B26" s="140"/>
      <c r="C26" s="141">
        <v>41792920714</v>
      </c>
      <c r="D26" s="142" t="s">
        <v>289</v>
      </c>
      <c r="E26" s="142" t="s">
        <v>272</v>
      </c>
      <c r="F26" s="143">
        <v>87.8</v>
      </c>
      <c r="G26" s="144">
        <v>156.9</v>
      </c>
      <c r="H26" s="144">
        <f t="shared" si="0"/>
        <v>44.714285714285715</v>
      </c>
      <c r="I26" s="144">
        <f t="shared" si="1"/>
        <v>27.599999999999998</v>
      </c>
      <c r="J26" s="144">
        <f t="shared" si="2"/>
        <v>317.01428571428573</v>
      </c>
      <c r="K26" s="144"/>
      <c r="L26" s="145" t="s">
        <v>268</v>
      </c>
      <c r="M26" s="145" t="s">
        <v>268</v>
      </c>
      <c r="N26" s="145"/>
      <c r="O26" s="142"/>
      <c r="P26" s="146" t="s">
        <v>308</v>
      </c>
      <c r="Q26" s="146" t="s">
        <v>270</v>
      </c>
      <c r="R26" s="146" t="s">
        <v>271</v>
      </c>
      <c r="S26" s="147">
        <v>0.625</v>
      </c>
      <c r="U26" s="182">
        <f>COUNTIF(Q:Q,V26)</f>
        <v>8</v>
      </c>
      <c r="V26" s="92" t="s">
        <v>275</v>
      </c>
      <c r="AC26" s="187"/>
    </row>
    <row r="27" spans="1:29" ht="16" x14ac:dyDescent="0.2">
      <c r="A27" s="139" t="s">
        <v>313</v>
      </c>
      <c r="B27" s="140"/>
      <c r="C27" s="141"/>
      <c r="D27" s="142" t="s">
        <v>294</v>
      </c>
      <c r="E27" s="142" t="s">
        <v>272</v>
      </c>
      <c r="F27" s="181">
        <v>108</v>
      </c>
      <c r="G27" s="144">
        <v>156.9</v>
      </c>
      <c r="H27" s="144">
        <f t="shared" si="0"/>
        <v>44.714285714285715</v>
      </c>
      <c r="I27" s="144">
        <f t="shared" si="1"/>
        <v>27.599999999999998</v>
      </c>
      <c r="J27" s="144">
        <f t="shared" si="2"/>
        <v>337.21428571428572</v>
      </c>
      <c r="K27" s="144">
        <v>330</v>
      </c>
      <c r="L27" s="145" t="s">
        <v>268</v>
      </c>
      <c r="M27" s="145" t="s">
        <v>268</v>
      </c>
      <c r="N27" s="145"/>
      <c r="O27" s="142"/>
      <c r="P27" s="146" t="s">
        <v>308</v>
      </c>
      <c r="Q27" s="146" t="s">
        <v>278</v>
      </c>
      <c r="R27" s="146" t="s">
        <v>282</v>
      </c>
      <c r="S27" s="147">
        <v>0.60416666666666696</v>
      </c>
      <c r="U27" s="188">
        <f>COUNTIF(Q:Q,V27)</f>
        <v>5</v>
      </c>
      <c r="V27" s="189" t="s">
        <v>314</v>
      </c>
    </row>
    <row r="28" spans="1:29" ht="16" x14ac:dyDescent="0.2">
      <c r="A28" s="115" t="s">
        <v>12</v>
      </c>
      <c r="B28" s="116">
        <v>2</v>
      </c>
      <c r="C28" s="117">
        <v>491733043921</v>
      </c>
      <c r="D28" s="118">
        <v>2005</v>
      </c>
      <c r="E28" s="118" t="s">
        <v>8</v>
      </c>
      <c r="F28" s="119">
        <v>67.5</v>
      </c>
      <c r="G28" s="120">
        <v>123</v>
      </c>
      <c r="H28" s="120">
        <f t="shared" si="0"/>
        <v>44.714285714285715</v>
      </c>
      <c r="I28" s="120">
        <f t="shared" si="1"/>
        <v>23.4</v>
      </c>
      <c r="J28" s="120">
        <f t="shared" si="2"/>
        <v>258.6142857142857</v>
      </c>
      <c r="K28" s="120">
        <v>300</v>
      </c>
      <c r="L28" s="121" t="s">
        <v>268</v>
      </c>
      <c r="M28" s="121"/>
      <c r="N28" s="121" t="s">
        <v>268</v>
      </c>
      <c r="O28" s="118"/>
      <c r="P28" s="122" t="s">
        <v>315</v>
      </c>
      <c r="Q28" s="122" t="s">
        <v>270</v>
      </c>
      <c r="R28" s="122" t="s">
        <v>271</v>
      </c>
      <c r="S28" s="123">
        <v>0.625</v>
      </c>
    </row>
    <row r="29" spans="1:29" ht="16" x14ac:dyDescent="0.2">
      <c r="A29" s="115" t="s">
        <v>316</v>
      </c>
      <c r="B29" s="116">
        <v>69</v>
      </c>
      <c r="C29" s="117"/>
      <c r="D29" s="118">
        <v>2005</v>
      </c>
      <c r="E29" s="118" t="s">
        <v>8</v>
      </c>
      <c r="F29" s="119">
        <v>67.5</v>
      </c>
      <c r="G29" s="120">
        <v>123</v>
      </c>
      <c r="H29" s="120">
        <f t="shared" si="0"/>
        <v>44.714285714285715</v>
      </c>
      <c r="I29" s="120">
        <f t="shared" si="1"/>
        <v>23.4</v>
      </c>
      <c r="J29" s="120">
        <f t="shared" si="2"/>
        <v>258.6142857142857</v>
      </c>
      <c r="K29" s="120">
        <v>300</v>
      </c>
      <c r="L29" s="121" t="s">
        <v>268</v>
      </c>
      <c r="M29" s="121"/>
      <c r="N29" s="121" t="s">
        <v>268</v>
      </c>
      <c r="O29" s="118"/>
      <c r="P29" s="122" t="s">
        <v>315</v>
      </c>
      <c r="Q29" s="122" t="s">
        <v>273</v>
      </c>
      <c r="R29" s="122" t="s">
        <v>284</v>
      </c>
      <c r="S29" s="123">
        <v>0.625</v>
      </c>
      <c r="U29" s="190" t="s">
        <v>255</v>
      </c>
      <c r="V29" s="191">
        <f>SUM(V30:V38)</f>
        <v>31</v>
      </c>
      <c r="W29" s="192">
        <f>SUM(W30:W38)</f>
        <v>36</v>
      </c>
    </row>
    <row r="30" spans="1:29" ht="16" x14ac:dyDescent="0.2">
      <c r="A30" s="115" t="s">
        <v>317</v>
      </c>
      <c r="B30" s="116">
        <v>54</v>
      </c>
      <c r="C30" s="117">
        <v>4917618837911</v>
      </c>
      <c r="D30" s="118">
        <v>2007</v>
      </c>
      <c r="E30" s="118" t="s">
        <v>8</v>
      </c>
      <c r="F30" s="119">
        <v>67.5</v>
      </c>
      <c r="G30" s="120">
        <v>123</v>
      </c>
      <c r="H30" s="120">
        <f t="shared" si="0"/>
        <v>44.714285714285715</v>
      </c>
      <c r="I30" s="120">
        <f t="shared" si="1"/>
        <v>23.4</v>
      </c>
      <c r="J30" s="120">
        <f t="shared" si="2"/>
        <v>258.6142857142857</v>
      </c>
      <c r="K30" s="120">
        <v>300</v>
      </c>
      <c r="L30" s="121" t="s">
        <v>268</v>
      </c>
      <c r="M30" s="121"/>
      <c r="N30" s="121" t="s">
        <v>268</v>
      </c>
      <c r="O30" s="118"/>
      <c r="P30" s="122" t="s">
        <v>315</v>
      </c>
      <c r="Q30" s="122" t="s">
        <v>275</v>
      </c>
      <c r="R30" s="122" t="s">
        <v>276</v>
      </c>
      <c r="S30" s="123">
        <v>0.64583333333333304</v>
      </c>
      <c r="U30" s="193" t="s">
        <v>306</v>
      </c>
      <c r="V30" s="1">
        <f t="shared" ref="V30:V37" si="6">COUNTIF(P:P,U30)</f>
        <v>2</v>
      </c>
      <c r="W30" s="131">
        <v>4</v>
      </c>
    </row>
    <row r="31" spans="1:29" ht="16" x14ac:dyDescent="0.2">
      <c r="A31" s="115" t="s">
        <v>318</v>
      </c>
      <c r="B31" s="116">
        <v>58</v>
      </c>
      <c r="C31" s="194">
        <v>491736613329</v>
      </c>
      <c r="D31" s="118">
        <v>2007</v>
      </c>
      <c r="E31" s="118" t="s">
        <v>8</v>
      </c>
      <c r="F31" s="119">
        <v>67.5</v>
      </c>
      <c r="G31" s="120">
        <v>123</v>
      </c>
      <c r="H31" s="120">
        <f t="shared" si="0"/>
        <v>44.714285714285715</v>
      </c>
      <c r="I31" s="120">
        <f t="shared" si="1"/>
        <v>23.4</v>
      </c>
      <c r="J31" s="120">
        <f t="shared" si="2"/>
        <v>258.6142857142857</v>
      </c>
      <c r="K31" s="120">
        <v>300</v>
      </c>
      <c r="L31" s="121" t="s">
        <v>268</v>
      </c>
      <c r="M31" s="121"/>
      <c r="N31" s="121" t="s">
        <v>268</v>
      </c>
      <c r="O31" s="118"/>
      <c r="P31" s="122" t="s">
        <v>315</v>
      </c>
      <c r="Q31" s="122" t="s">
        <v>278</v>
      </c>
      <c r="R31" s="122" t="s">
        <v>282</v>
      </c>
      <c r="S31" s="123">
        <v>0.60416666666666696</v>
      </c>
      <c r="U31" s="193" t="s">
        <v>292</v>
      </c>
      <c r="V31" s="1">
        <f t="shared" si="6"/>
        <v>4</v>
      </c>
      <c r="W31" s="131">
        <v>4</v>
      </c>
    </row>
    <row r="32" spans="1:29" ht="16" x14ac:dyDescent="0.2">
      <c r="A32" s="139" t="s">
        <v>44</v>
      </c>
      <c r="B32" s="140">
        <v>16</v>
      </c>
      <c r="C32" s="141">
        <v>4915254227501</v>
      </c>
      <c r="D32" s="142">
        <v>2005</v>
      </c>
      <c r="E32" s="142" t="s">
        <v>7</v>
      </c>
      <c r="F32" s="144">
        <v>67.5</v>
      </c>
      <c r="G32" s="144">
        <v>123</v>
      </c>
      <c r="H32" s="144">
        <f t="shared" si="0"/>
        <v>44.714285714285715</v>
      </c>
      <c r="I32" s="144">
        <f t="shared" si="1"/>
        <v>23.4</v>
      </c>
      <c r="J32" s="144">
        <f t="shared" si="2"/>
        <v>258.6142857142857</v>
      </c>
      <c r="K32" s="144">
        <v>300</v>
      </c>
      <c r="L32" s="145" t="s">
        <v>268</v>
      </c>
      <c r="M32" s="145"/>
      <c r="N32" s="145" t="s">
        <v>268</v>
      </c>
      <c r="O32" s="142"/>
      <c r="P32" s="146" t="s">
        <v>319</v>
      </c>
      <c r="Q32" s="146" t="s">
        <v>278</v>
      </c>
      <c r="R32" s="146" t="s">
        <v>282</v>
      </c>
      <c r="S32" s="147">
        <v>0.60416666666666696</v>
      </c>
      <c r="U32" s="193" t="s">
        <v>320</v>
      </c>
      <c r="V32" s="1">
        <f t="shared" si="6"/>
        <v>0</v>
      </c>
      <c r="W32" s="131">
        <v>2</v>
      </c>
    </row>
    <row r="33" spans="1:23" ht="14" customHeight="1" x14ac:dyDescent="0.2">
      <c r="A33" s="139" t="s">
        <v>155</v>
      </c>
      <c r="B33" s="140">
        <v>28</v>
      </c>
      <c r="C33" s="141">
        <v>49</v>
      </c>
      <c r="D33" s="142">
        <v>2005</v>
      </c>
      <c r="E33" s="142" t="s">
        <v>7</v>
      </c>
      <c r="F33" s="144">
        <v>67.5</v>
      </c>
      <c r="G33" s="144">
        <v>123</v>
      </c>
      <c r="H33" s="144">
        <f t="shared" si="0"/>
        <v>44.714285714285715</v>
      </c>
      <c r="I33" s="144">
        <f t="shared" si="1"/>
        <v>23.4</v>
      </c>
      <c r="J33" s="144">
        <f t="shared" si="2"/>
        <v>258.6142857142857</v>
      </c>
      <c r="K33" s="144">
        <v>300</v>
      </c>
      <c r="L33" s="145" t="s">
        <v>268</v>
      </c>
      <c r="M33" s="145"/>
      <c r="N33" s="145" t="s">
        <v>268</v>
      </c>
      <c r="O33" s="142"/>
      <c r="P33" s="146" t="s">
        <v>319</v>
      </c>
      <c r="Q33" s="146" t="s">
        <v>273</v>
      </c>
      <c r="R33" s="146" t="s">
        <v>284</v>
      </c>
      <c r="S33" s="147">
        <v>0.625</v>
      </c>
      <c r="U33" s="193" t="s">
        <v>308</v>
      </c>
      <c r="V33" s="1">
        <f t="shared" si="6"/>
        <v>5</v>
      </c>
      <c r="W33" s="131">
        <v>6</v>
      </c>
    </row>
    <row r="34" spans="1:23" ht="14" customHeight="1" x14ac:dyDescent="0.2">
      <c r="A34" s="139" t="s">
        <v>34</v>
      </c>
      <c r="B34" s="140">
        <v>11</v>
      </c>
      <c r="C34" s="141">
        <v>49</v>
      </c>
      <c r="D34" s="142">
        <v>2006</v>
      </c>
      <c r="E34" s="142" t="s">
        <v>7</v>
      </c>
      <c r="F34" s="144">
        <v>67.5</v>
      </c>
      <c r="G34" s="144">
        <v>123</v>
      </c>
      <c r="H34" s="144">
        <f t="shared" si="0"/>
        <v>44.714285714285715</v>
      </c>
      <c r="I34" s="144">
        <f t="shared" si="1"/>
        <v>23.4</v>
      </c>
      <c r="J34" s="144">
        <f t="shared" si="2"/>
        <v>258.6142857142857</v>
      </c>
      <c r="K34" s="144">
        <v>300</v>
      </c>
      <c r="L34" s="145" t="s">
        <v>268</v>
      </c>
      <c r="M34" s="145"/>
      <c r="N34" s="145" t="s">
        <v>268</v>
      </c>
      <c r="O34" s="142"/>
      <c r="P34" s="146" t="s">
        <v>319</v>
      </c>
      <c r="Q34" s="146" t="s">
        <v>314</v>
      </c>
      <c r="R34" s="146"/>
      <c r="S34" s="147"/>
      <c r="U34" s="193" t="s">
        <v>315</v>
      </c>
      <c r="V34" s="1">
        <f t="shared" si="6"/>
        <v>4</v>
      </c>
      <c r="W34" s="131">
        <v>4</v>
      </c>
    </row>
    <row r="35" spans="1:23" ht="16" x14ac:dyDescent="0.2">
      <c r="A35" s="139" t="s">
        <v>321</v>
      </c>
      <c r="B35" s="140">
        <v>52</v>
      </c>
      <c r="C35" s="141">
        <v>4915157159251</v>
      </c>
      <c r="D35" s="142">
        <v>2006</v>
      </c>
      <c r="E35" s="142" t="s">
        <v>7</v>
      </c>
      <c r="F35" s="144">
        <v>0</v>
      </c>
      <c r="G35" s="144">
        <v>123</v>
      </c>
      <c r="H35" s="144">
        <f t="shared" si="0"/>
        <v>44.714285714285715</v>
      </c>
      <c r="I35" s="144">
        <f t="shared" si="1"/>
        <v>23.4</v>
      </c>
      <c r="J35" s="144">
        <f t="shared" si="2"/>
        <v>191.11428571428573</v>
      </c>
      <c r="K35" s="144">
        <v>230</v>
      </c>
      <c r="L35" s="145" t="s">
        <v>268</v>
      </c>
      <c r="M35" s="145"/>
      <c r="N35" s="145" t="s">
        <v>268</v>
      </c>
      <c r="O35" s="142" t="s">
        <v>268</v>
      </c>
      <c r="P35" s="146" t="s">
        <v>319</v>
      </c>
      <c r="Q35" s="146" t="s">
        <v>278</v>
      </c>
      <c r="R35" s="146" t="s">
        <v>271</v>
      </c>
      <c r="S35" s="147">
        <v>0.625</v>
      </c>
      <c r="U35" s="193" t="s">
        <v>319</v>
      </c>
      <c r="V35" s="1">
        <f t="shared" si="6"/>
        <v>5</v>
      </c>
      <c r="W35" s="131">
        <v>5</v>
      </c>
    </row>
    <row r="36" spans="1:23" ht="12.75" customHeight="1" x14ac:dyDescent="0.2">
      <c r="A36" s="139" t="s">
        <v>37</v>
      </c>
      <c r="B36" s="140">
        <v>12</v>
      </c>
      <c r="C36" s="141">
        <v>49</v>
      </c>
      <c r="D36" s="142">
        <v>2006</v>
      </c>
      <c r="E36" s="142" t="s">
        <v>7</v>
      </c>
      <c r="F36" s="144">
        <v>67.5</v>
      </c>
      <c r="G36" s="144">
        <v>123</v>
      </c>
      <c r="H36" s="144">
        <f t="shared" si="0"/>
        <v>44.714285714285715</v>
      </c>
      <c r="I36" s="144">
        <f t="shared" si="1"/>
        <v>23.4</v>
      </c>
      <c r="J36" s="144">
        <f t="shared" si="2"/>
        <v>258.6142857142857</v>
      </c>
      <c r="K36" s="144">
        <v>220</v>
      </c>
      <c r="L36" s="145" t="s">
        <v>268</v>
      </c>
      <c r="M36" s="145"/>
      <c r="N36" s="145" t="s">
        <v>268</v>
      </c>
      <c r="O36" s="142"/>
      <c r="P36" s="146" t="s">
        <v>319</v>
      </c>
      <c r="Q36" s="146" t="s">
        <v>270</v>
      </c>
      <c r="R36" s="146" t="s">
        <v>271</v>
      </c>
      <c r="S36" s="147">
        <v>0.625</v>
      </c>
      <c r="U36" s="193" t="s">
        <v>269</v>
      </c>
      <c r="V36" s="1">
        <f t="shared" si="6"/>
        <v>7</v>
      </c>
      <c r="W36" s="131">
        <v>7</v>
      </c>
    </row>
    <row r="37" spans="1:23" ht="16" x14ac:dyDescent="0.2">
      <c r="A37" s="195" t="s">
        <v>59</v>
      </c>
      <c r="B37" s="196">
        <v>36</v>
      </c>
      <c r="C37" s="197">
        <v>49</v>
      </c>
      <c r="D37" s="198">
        <v>2006</v>
      </c>
      <c r="E37" s="198" t="s">
        <v>8</v>
      </c>
      <c r="F37" s="199">
        <v>67.5</v>
      </c>
      <c r="G37" s="200">
        <v>0</v>
      </c>
      <c r="H37" s="200"/>
      <c r="I37" s="200">
        <f t="shared" si="1"/>
        <v>23.4</v>
      </c>
      <c r="J37" s="200">
        <f t="shared" si="2"/>
        <v>90.9</v>
      </c>
      <c r="K37" s="200">
        <v>110</v>
      </c>
      <c r="L37" s="201"/>
      <c r="M37" s="201"/>
      <c r="N37" s="201" t="s">
        <v>268</v>
      </c>
      <c r="O37" s="198"/>
      <c r="P37" s="202"/>
      <c r="Q37" s="202" t="s">
        <v>314</v>
      </c>
      <c r="R37" s="202"/>
      <c r="S37" s="203"/>
      <c r="U37" s="204" t="s">
        <v>281</v>
      </c>
      <c r="V37" s="156">
        <f t="shared" si="6"/>
        <v>4</v>
      </c>
      <c r="W37" s="205">
        <v>4</v>
      </c>
    </row>
    <row r="38" spans="1:23" ht="16" x14ac:dyDescent="0.2">
      <c r="A38" s="195" t="s">
        <v>58</v>
      </c>
      <c r="B38" s="196" t="s">
        <v>243</v>
      </c>
      <c r="C38" s="206">
        <v>49</v>
      </c>
      <c r="D38" s="198">
        <v>2008</v>
      </c>
      <c r="E38" s="198" t="s">
        <v>8</v>
      </c>
      <c r="F38" s="199">
        <v>0</v>
      </c>
      <c r="G38" s="200">
        <v>0</v>
      </c>
      <c r="H38" s="200"/>
      <c r="I38" s="200">
        <f t="shared" si="1"/>
        <v>23.4</v>
      </c>
      <c r="J38" s="200">
        <f t="shared" si="2"/>
        <v>23.4</v>
      </c>
      <c r="K38" s="200">
        <v>10</v>
      </c>
      <c r="L38" s="201"/>
      <c r="M38" s="201"/>
      <c r="N38" s="201" t="s">
        <v>268</v>
      </c>
      <c r="O38" s="198"/>
      <c r="P38" s="202"/>
      <c r="Q38" s="202" t="s">
        <v>314</v>
      </c>
      <c r="R38" s="202"/>
      <c r="S38" s="203"/>
      <c r="U38" s="207"/>
      <c r="V38" s="208"/>
    </row>
    <row r="39" spans="1:23" ht="21" x14ac:dyDescent="0.25">
      <c r="A39" s="209" t="s">
        <v>322</v>
      </c>
      <c r="B39" s="196" t="s">
        <v>243</v>
      </c>
      <c r="C39" s="210" t="s">
        <v>323</v>
      </c>
      <c r="D39" s="198" t="s">
        <v>286</v>
      </c>
      <c r="E39" s="198" t="s">
        <v>272</v>
      </c>
      <c r="F39" s="211">
        <v>135</v>
      </c>
      <c r="G39" s="200">
        <v>0</v>
      </c>
      <c r="H39" s="200"/>
      <c r="I39" s="200">
        <f t="shared" si="1"/>
        <v>27.599999999999998</v>
      </c>
      <c r="J39" s="200">
        <f t="shared" si="2"/>
        <v>162.6</v>
      </c>
      <c r="K39" s="200">
        <v>165</v>
      </c>
      <c r="L39" s="201"/>
      <c r="M39" s="201" t="s">
        <v>268</v>
      </c>
      <c r="N39" s="201"/>
      <c r="O39" s="198"/>
      <c r="P39" s="202"/>
      <c r="Q39" s="202" t="s">
        <v>314</v>
      </c>
      <c r="R39" s="202"/>
      <c r="S39" s="203"/>
      <c r="U39" s="439" t="s">
        <v>324</v>
      </c>
      <c r="V39" s="439"/>
      <c r="W39" s="439"/>
    </row>
    <row r="40" spans="1:23" ht="16" x14ac:dyDescent="0.2">
      <c r="A40" s="212" t="s">
        <v>325</v>
      </c>
      <c r="B40" s="213"/>
      <c r="C40" s="214"/>
      <c r="D40" s="215"/>
      <c r="E40" s="215"/>
      <c r="F40" s="211">
        <v>0</v>
      </c>
      <c r="G40" s="216">
        <v>0</v>
      </c>
      <c r="H40" s="216"/>
      <c r="I40" s="216">
        <v>0</v>
      </c>
      <c r="J40" s="216">
        <f t="shared" si="2"/>
        <v>0</v>
      </c>
      <c r="K40" s="216">
        <v>0</v>
      </c>
      <c r="L40" s="201"/>
      <c r="M40" s="217"/>
      <c r="N40" s="217"/>
      <c r="O40" s="215"/>
      <c r="P40" s="202"/>
      <c r="Q40" s="218" t="s">
        <v>314</v>
      </c>
      <c r="R40" s="218"/>
      <c r="S40" s="219"/>
      <c r="U40" s="220" t="s">
        <v>326</v>
      </c>
      <c r="V40" s="221" t="s">
        <v>266</v>
      </c>
      <c r="W40" s="222" t="s">
        <v>267</v>
      </c>
    </row>
    <row r="41" spans="1:23" x14ac:dyDescent="0.2">
      <c r="A41" s="223"/>
      <c r="B41" s="224"/>
      <c r="C41" s="225"/>
      <c r="D41" s="224"/>
      <c r="E41" s="224"/>
      <c r="F41" s="226">
        <f>SUM(F2:F40)</f>
        <v>2518.1999999999998</v>
      </c>
      <c r="G41" s="226">
        <f>SUM(G2:G40)</f>
        <v>4728.9000000000015</v>
      </c>
      <c r="H41" s="226">
        <f>SUM(H2:H40)</f>
        <v>1565.0000000000002</v>
      </c>
      <c r="I41" s="226">
        <f>SUM(I2:I40)</f>
        <v>956.39999999999975</v>
      </c>
      <c r="J41" s="226">
        <f>G41+F41+W44</f>
        <v>8203.5000000000018</v>
      </c>
      <c r="K41" s="226">
        <f>SUM(K2:K40)</f>
        <v>9685</v>
      </c>
      <c r="L41" s="227">
        <f>COUNTIF(L2:L40,"x")</f>
        <v>35</v>
      </c>
      <c r="M41" s="227">
        <f>COUNTIF(M2:M40,"x")</f>
        <v>16</v>
      </c>
      <c r="N41" s="227">
        <f>COUNTIF(N2:N40,"x")</f>
        <v>22</v>
      </c>
      <c r="O41" s="227">
        <f>COUNTIF(O2:O40,"x")</f>
        <v>1</v>
      </c>
      <c r="P41" s="224"/>
      <c r="Q41" s="224"/>
      <c r="R41" s="224"/>
      <c r="S41" s="228"/>
      <c r="U41" s="229">
        <f>N41</f>
        <v>22</v>
      </c>
      <c r="V41" s="134">
        <v>7.8</v>
      </c>
      <c r="W41" s="135">
        <f>V41*U41</f>
        <v>171.6</v>
      </c>
    </row>
    <row r="42" spans="1:23" x14ac:dyDescent="0.2">
      <c r="A42" s="230"/>
      <c r="B42" s="231"/>
      <c r="C42" s="232"/>
      <c r="D42" s="231"/>
      <c r="E42" s="231"/>
      <c r="N42" s="231"/>
      <c r="O42" s="231"/>
      <c r="P42" s="231"/>
      <c r="Q42" s="231"/>
      <c r="R42" s="231"/>
      <c r="U42" s="229">
        <f>M41</f>
        <v>16</v>
      </c>
      <c r="V42" s="134">
        <v>9.1999999999999993</v>
      </c>
      <c r="W42" s="135">
        <f>V42*U42</f>
        <v>147.19999999999999</v>
      </c>
    </row>
    <row r="43" spans="1:23" x14ac:dyDescent="0.2">
      <c r="K43" s="233"/>
      <c r="L43" s="233"/>
      <c r="M43" s="233"/>
      <c r="U43" s="234"/>
      <c r="V43" s="235"/>
      <c r="W43" s="236">
        <f>SUM(W41:W42)</f>
        <v>318.79999999999995</v>
      </c>
    </row>
    <row r="44" spans="1:23" x14ac:dyDescent="0.2">
      <c r="U44" s="237">
        <f>SUM(U41:U43)</f>
        <v>38</v>
      </c>
      <c r="V44" s="238">
        <v>3</v>
      </c>
      <c r="W44" s="172">
        <f>W43*V44</f>
        <v>956.39999999999986</v>
      </c>
    </row>
    <row r="48" spans="1:23" x14ac:dyDescent="0.2">
      <c r="K48" s="239"/>
      <c r="L48" s="239"/>
      <c r="M48" s="239"/>
    </row>
    <row r="49" spans="6:13" x14ac:dyDescent="0.2">
      <c r="K49" s="240"/>
      <c r="L49" s="240"/>
      <c r="M49" s="240"/>
    </row>
    <row r="53" spans="6:13" x14ac:dyDescent="0.2">
      <c r="K53" s="241"/>
      <c r="L53" s="241"/>
      <c r="M53" s="241"/>
    </row>
    <row r="54" spans="6:13" x14ac:dyDescent="0.2">
      <c r="K54" s="241"/>
      <c r="L54" s="241"/>
      <c r="M54" s="241"/>
    </row>
    <row r="55" spans="6:13" x14ac:dyDescent="0.2">
      <c r="F55" s="242" t="s">
        <v>327</v>
      </c>
      <c r="G55" s="243"/>
      <c r="H55" s="243"/>
      <c r="I55" s="244"/>
      <c r="J55" s="245">
        <f>J41+J56+J57+J58+J59</f>
        <v>10383.500000000002</v>
      </c>
      <c r="K55" s="241"/>
      <c r="L55" s="241"/>
      <c r="M55" s="241"/>
    </row>
    <row r="56" spans="6:13" x14ac:dyDescent="0.2">
      <c r="F56" s="246" t="s">
        <v>328</v>
      </c>
      <c r="G56" s="247"/>
      <c r="H56" s="248"/>
      <c r="I56" s="248"/>
      <c r="J56" s="249">
        <f>I76</f>
        <v>1565</v>
      </c>
      <c r="K56" s="230"/>
      <c r="L56" s="230"/>
      <c r="M56" s="230"/>
    </row>
    <row r="57" spans="6:13" x14ac:dyDescent="0.2">
      <c r="F57" s="250" t="s">
        <v>329</v>
      </c>
      <c r="G57" s="251">
        <v>90</v>
      </c>
      <c r="H57" s="251"/>
      <c r="I57" s="252">
        <v>3</v>
      </c>
      <c r="J57" s="253">
        <f>G57*I57</f>
        <v>270</v>
      </c>
      <c r="K57" s="241"/>
      <c r="L57" s="241"/>
      <c r="M57" s="241"/>
    </row>
    <row r="58" spans="6:13" x14ac:dyDescent="0.2">
      <c r="F58" s="250"/>
      <c r="G58" s="251">
        <v>65</v>
      </c>
      <c r="H58" s="251"/>
      <c r="I58" s="252">
        <v>3</v>
      </c>
      <c r="J58" s="253">
        <f>G58*I58</f>
        <v>195</v>
      </c>
      <c r="K58" s="241"/>
      <c r="L58" s="241"/>
      <c r="M58" s="241"/>
    </row>
    <row r="59" spans="6:13" x14ac:dyDescent="0.2">
      <c r="F59" s="250"/>
      <c r="G59" s="251">
        <v>50</v>
      </c>
      <c r="H59" s="251"/>
      <c r="I59" s="252">
        <v>3</v>
      </c>
      <c r="J59" s="253">
        <f>G59*I59</f>
        <v>150</v>
      </c>
      <c r="K59" s="241"/>
      <c r="L59" s="241"/>
      <c r="M59" s="241"/>
    </row>
    <row r="60" spans="6:13" x14ac:dyDescent="0.2">
      <c r="F60" s="250"/>
      <c r="G60" s="251"/>
      <c r="H60" s="252"/>
      <c r="I60" s="251" t="s">
        <v>330</v>
      </c>
      <c r="J60" s="254">
        <f>K41-J41-J56-J57-J58-J59</f>
        <v>-698.50000000000182</v>
      </c>
      <c r="K60" s="72"/>
      <c r="L60" s="72"/>
      <c r="M60" s="72"/>
    </row>
    <row r="61" spans="6:13" x14ac:dyDescent="0.2">
      <c r="F61" s="250"/>
      <c r="G61" s="251"/>
      <c r="H61" s="251"/>
      <c r="I61" s="251" t="s">
        <v>331</v>
      </c>
      <c r="J61" s="255">
        <f>K41-J41-J56</f>
        <v>-83.500000000001819</v>
      </c>
      <c r="K61" s="72"/>
      <c r="L61" s="72"/>
      <c r="M61" s="72"/>
    </row>
    <row r="62" spans="6:13" x14ac:dyDescent="0.2">
      <c r="F62" s="250"/>
      <c r="G62" s="251" t="s">
        <v>332</v>
      </c>
      <c r="H62" s="252">
        <f>V2+V3</f>
        <v>30</v>
      </c>
      <c r="I62" s="251" t="s">
        <v>333</v>
      </c>
      <c r="J62" s="253">
        <f>J61/H62</f>
        <v>-2.7833333333333941</v>
      </c>
    </row>
    <row r="63" spans="6:13" x14ac:dyDescent="0.2">
      <c r="F63" s="256"/>
      <c r="G63" s="257"/>
      <c r="H63" s="257"/>
      <c r="I63" s="257" t="s">
        <v>334</v>
      </c>
      <c r="J63" s="258">
        <f>J60/H62</f>
        <v>-23.283333333333395</v>
      </c>
    </row>
    <row r="64" spans="6:13" x14ac:dyDescent="0.2">
      <c r="K64" s="259"/>
      <c r="L64" s="259"/>
      <c r="M64" s="259"/>
    </row>
    <row r="65" spans="6:10" ht="32" x14ac:dyDescent="0.2">
      <c r="F65" s="260" t="s">
        <v>335</v>
      </c>
      <c r="G65" s="261" t="s">
        <v>336</v>
      </c>
      <c r="H65" s="261" t="s">
        <v>337</v>
      </c>
      <c r="I65" s="262" t="s">
        <v>296</v>
      </c>
      <c r="J65" s="263"/>
    </row>
    <row r="66" spans="6:10" x14ac:dyDescent="0.2">
      <c r="F66" s="264" t="s">
        <v>338</v>
      </c>
      <c r="G66" s="1">
        <v>450</v>
      </c>
      <c r="H66" s="50">
        <v>2</v>
      </c>
      <c r="I66" s="1">
        <f>G66*H66</f>
        <v>900</v>
      </c>
      <c r="J66" s="92" t="s">
        <v>339</v>
      </c>
    </row>
    <row r="67" spans="6:10" x14ac:dyDescent="0.2">
      <c r="F67" s="264" t="s">
        <v>340</v>
      </c>
      <c r="G67" s="1">
        <v>20</v>
      </c>
      <c r="H67" s="50">
        <v>6</v>
      </c>
      <c r="I67" s="1">
        <f>G67*H67</f>
        <v>120</v>
      </c>
      <c r="J67" s="92" t="s">
        <v>339</v>
      </c>
    </row>
    <row r="68" spans="6:10" x14ac:dyDescent="0.2">
      <c r="F68" s="264"/>
      <c r="G68" s="2"/>
      <c r="H68" s="265" t="s">
        <v>341</v>
      </c>
      <c r="I68" s="266">
        <f>SUM(I66:I67)</f>
        <v>1020</v>
      </c>
      <c r="J68" s="267" t="s">
        <v>339</v>
      </c>
    </row>
    <row r="69" spans="6:10" x14ac:dyDescent="0.2">
      <c r="F69" s="264"/>
      <c r="G69" s="2"/>
      <c r="H69" s="268" t="s">
        <v>342</v>
      </c>
      <c r="I69" s="269">
        <v>9</v>
      </c>
      <c r="J69" s="92" t="s">
        <v>343</v>
      </c>
    </row>
    <row r="70" spans="6:10" x14ac:dyDescent="0.2">
      <c r="F70" s="264"/>
      <c r="G70" s="2"/>
      <c r="H70" s="268" t="s">
        <v>344</v>
      </c>
      <c r="I70" s="270">
        <v>1.25</v>
      </c>
      <c r="J70" s="92"/>
    </row>
    <row r="71" spans="6:10" x14ac:dyDescent="0.2">
      <c r="F71" s="264"/>
      <c r="G71" s="2"/>
      <c r="H71" s="265" t="s">
        <v>345</v>
      </c>
      <c r="I71" s="271">
        <f>I68/100*I69*I70</f>
        <v>114.75</v>
      </c>
      <c r="J71" s="92"/>
    </row>
    <row r="72" spans="6:10" x14ac:dyDescent="0.2">
      <c r="F72" s="264" t="s">
        <v>346</v>
      </c>
      <c r="G72" s="2"/>
      <c r="H72" s="251"/>
      <c r="I72" s="134">
        <v>8.5</v>
      </c>
      <c r="J72" s="131" t="s">
        <v>347</v>
      </c>
    </row>
    <row r="73" spans="6:10" x14ac:dyDescent="0.2">
      <c r="F73" s="264" t="s">
        <v>348</v>
      </c>
      <c r="G73" s="2"/>
      <c r="H73" s="251"/>
      <c r="I73" s="134">
        <v>18</v>
      </c>
      <c r="J73" s="131" t="s">
        <v>347</v>
      </c>
    </row>
    <row r="74" spans="6:10" x14ac:dyDescent="0.2">
      <c r="F74" s="250" t="s">
        <v>349</v>
      </c>
      <c r="G74" s="251"/>
      <c r="H74" s="251"/>
      <c r="I74" s="251">
        <v>250</v>
      </c>
      <c r="J74" s="253"/>
    </row>
    <row r="75" spans="6:10" x14ac:dyDescent="0.2">
      <c r="F75" s="272" t="s">
        <v>350</v>
      </c>
      <c r="G75" s="273"/>
      <c r="H75" s="273"/>
      <c r="I75" s="273">
        <f>SUM(I71:I74)</f>
        <v>391.25</v>
      </c>
      <c r="J75" s="253"/>
    </row>
    <row r="76" spans="6:10" x14ac:dyDescent="0.2">
      <c r="F76" s="274" t="s">
        <v>351</v>
      </c>
      <c r="G76" s="275"/>
      <c r="H76" s="276">
        <v>4</v>
      </c>
      <c r="I76" s="275">
        <f>I75*H76</f>
        <v>1565</v>
      </c>
      <c r="J76" s="277"/>
    </row>
    <row r="77" spans="6:10" x14ac:dyDescent="0.2">
      <c r="F77" s="278" t="s">
        <v>352</v>
      </c>
      <c r="G77" s="279"/>
      <c r="H77" s="280">
        <f>L41</f>
        <v>35</v>
      </c>
      <c r="I77" s="279">
        <f>I76/H77</f>
        <v>44.714285714285715</v>
      </c>
      <c r="J77" s="281"/>
    </row>
  </sheetData>
  <autoFilter ref="A1:S77" xr:uid="{00000000-0009-0000-0000-00000C000000}"/>
  <mergeCells count="4">
    <mergeCell ref="U1:V1"/>
    <mergeCell ref="U8:V8"/>
    <mergeCell ref="U16:V16"/>
    <mergeCell ref="U39:W39"/>
  </mergeCells>
  <pageMargins left="0.7" right="0.7" top="0.78749999999999998" bottom="0.78749999999999998" header="0.51180555555555496" footer="0.51180555555555496"/>
  <pageSetup paperSize="8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6:I29"/>
  <sheetViews>
    <sheetView zoomScaleNormal="100" workbookViewId="0">
      <selection activeCell="J15" sqref="J15"/>
    </sheetView>
  </sheetViews>
  <sheetFormatPr baseColWidth="10" defaultColWidth="8.83203125" defaultRowHeight="15" x14ac:dyDescent="0.2"/>
  <cols>
    <col min="1" max="2" width="10.83203125" customWidth="1"/>
    <col min="3" max="3" width="34" customWidth="1"/>
    <col min="4" max="4" width="10.83203125" customWidth="1"/>
    <col min="5" max="5" width="30" customWidth="1"/>
    <col min="6" max="6" width="10.83203125" customWidth="1"/>
    <col min="7" max="7" width="23" customWidth="1"/>
    <col min="8" max="1025" width="10.83203125" customWidth="1"/>
  </cols>
  <sheetData>
    <row r="6" spans="1:7" x14ac:dyDescent="0.2">
      <c r="B6" s="441" t="s">
        <v>353</v>
      </c>
      <c r="C6" s="441"/>
      <c r="D6" s="442" t="s">
        <v>354</v>
      </c>
      <c r="E6" s="442"/>
      <c r="F6" s="440" t="s">
        <v>355</v>
      </c>
      <c r="G6" s="440"/>
    </row>
    <row r="7" spans="1:7" x14ac:dyDescent="0.2">
      <c r="A7" s="282" t="s">
        <v>213</v>
      </c>
      <c r="B7" s="283">
        <v>0.26041666666666702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0.27083333333333298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357</v>
      </c>
      <c r="C9" s="284" t="s">
        <v>358</v>
      </c>
      <c r="D9" s="95" t="s">
        <v>357</v>
      </c>
      <c r="E9" s="92" t="s">
        <v>359</v>
      </c>
      <c r="F9" s="95" t="s">
        <v>360</v>
      </c>
      <c r="G9" s="92" t="s">
        <v>361</v>
      </c>
    </row>
    <row r="10" spans="1:7" x14ac:dyDescent="0.2">
      <c r="A10" s="285" t="s">
        <v>362</v>
      </c>
      <c r="B10" s="290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366</v>
      </c>
      <c r="D11" s="95" t="s">
        <v>222</v>
      </c>
      <c r="E11" s="92" t="s">
        <v>367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372</v>
      </c>
      <c r="F13" s="91"/>
      <c r="G13" s="92"/>
    </row>
    <row r="14" spans="1:7" x14ac:dyDescent="0.2">
      <c r="A14" s="285" t="s">
        <v>362</v>
      </c>
      <c r="B14" s="291" t="s">
        <v>373</v>
      </c>
      <c r="C14" s="287" t="s">
        <v>374</v>
      </c>
      <c r="D14" s="290" t="s">
        <v>373</v>
      </c>
      <c r="E14" s="287" t="s">
        <v>374</v>
      </c>
      <c r="F14" s="290"/>
      <c r="G14" s="94"/>
    </row>
    <row r="15" spans="1:7" s="184" customFormat="1" ht="16" x14ac:dyDescent="0.2">
      <c r="A15" s="292" t="s">
        <v>375</v>
      </c>
      <c r="B15" s="19" t="s">
        <v>376</v>
      </c>
      <c r="C15" s="293" t="s">
        <v>377</v>
      </c>
      <c r="D15" s="62" t="s">
        <v>376</v>
      </c>
      <c r="E15" s="294" t="s">
        <v>378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9" x14ac:dyDescent="0.2">
      <c r="A17" s="288" t="s">
        <v>242</v>
      </c>
      <c r="B17" s="283">
        <v>0.85416666666666696</v>
      </c>
      <c r="C17" s="284" t="s">
        <v>374</v>
      </c>
      <c r="D17" s="91">
        <v>0.85416666666666696</v>
      </c>
      <c r="E17" s="284" t="s">
        <v>374</v>
      </c>
      <c r="F17" s="91">
        <v>0.57291666666666696</v>
      </c>
      <c r="G17" s="92"/>
    </row>
    <row r="18" spans="1:9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9" x14ac:dyDescent="0.2">
      <c r="B26" s="442" t="s">
        <v>379</v>
      </c>
      <c r="C26" s="442"/>
      <c r="D26" s="441" t="s">
        <v>380</v>
      </c>
      <c r="E26" s="441"/>
      <c r="F26" s="442" t="s">
        <v>354</v>
      </c>
      <c r="G26" s="442"/>
      <c r="H26" s="440" t="s">
        <v>381</v>
      </c>
      <c r="I26" s="440"/>
    </row>
    <row r="27" spans="1:9" x14ac:dyDescent="0.2">
      <c r="A27" s="285" t="s">
        <v>214</v>
      </c>
      <c r="B27" s="93"/>
      <c r="C27" s="94"/>
      <c r="D27" s="93">
        <v>0.27083333333333298</v>
      </c>
      <c r="E27" s="287"/>
      <c r="F27" s="93">
        <v>0.27083333333333298</v>
      </c>
      <c r="G27" s="94"/>
      <c r="H27" s="93">
        <v>0.27083333333333298</v>
      </c>
      <c r="I27" s="94"/>
    </row>
    <row r="28" spans="1:9" x14ac:dyDescent="0.2">
      <c r="A28" s="298" t="s">
        <v>369</v>
      </c>
      <c r="B28" s="299"/>
      <c r="C28" s="300"/>
      <c r="D28" s="301">
        <v>0.47916666666666702</v>
      </c>
      <c r="E28" s="302"/>
      <c r="F28" s="299">
        <v>0.47916666666666702</v>
      </c>
      <c r="G28" s="300"/>
      <c r="H28" s="299">
        <v>0.54166666666666696</v>
      </c>
      <c r="I28" s="300"/>
    </row>
    <row r="29" spans="1:9" x14ac:dyDescent="0.2">
      <c r="A29" s="285" t="s">
        <v>240</v>
      </c>
      <c r="B29" s="97">
        <v>0.86458333333333304</v>
      </c>
      <c r="C29" s="98"/>
      <c r="D29" s="286">
        <v>0.8125</v>
      </c>
      <c r="E29" s="287"/>
      <c r="F29" s="93">
        <v>0.8125</v>
      </c>
      <c r="G29" s="94"/>
      <c r="H29" s="93"/>
      <c r="I29" s="94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36"/>
  <sheetViews>
    <sheetView zoomScaleNormal="100" workbookViewId="0">
      <selection activeCell="H18" sqref="H18"/>
    </sheetView>
  </sheetViews>
  <sheetFormatPr baseColWidth="10" defaultColWidth="8.83203125" defaultRowHeight="15" x14ac:dyDescent="0.2"/>
  <cols>
    <col min="1" max="1" width="27.5" customWidth="1"/>
    <col min="2" max="2" width="15.33203125" customWidth="1"/>
    <col min="3" max="3" width="5.83203125" customWidth="1"/>
    <col min="4" max="4" width="5.33203125" customWidth="1"/>
    <col min="5" max="6" width="12" style="207" customWidth="1"/>
    <col min="7" max="7" width="8.33203125" customWidth="1"/>
    <col min="8" max="8" width="17.5" customWidth="1"/>
    <col min="9" max="13" width="10.83203125" customWidth="1"/>
    <col min="14" max="14" width="18.5" customWidth="1"/>
    <col min="15" max="18" width="10.83203125" customWidth="1"/>
    <col min="19" max="19" width="12" customWidth="1"/>
    <col min="20" max="1025" width="10.83203125" customWidth="1"/>
  </cols>
  <sheetData>
    <row r="1" spans="1:19" x14ac:dyDescent="0.2">
      <c r="A1" s="303" t="s">
        <v>1</v>
      </c>
      <c r="B1" s="304" t="s">
        <v>382</v>
      </c>
      <c r="C1" s="304" t="s">
        <v>2</v>
      </c>
      <c r="D1" s="304" t="s">
        <v>383</v>
      </c>
      <c r="E1" s="305" t="s">
        <v>384</v>
      </c>
      <c r="F1" s="305" t="s">
        <v>385</v>
      </c>
      <c r="G1" s="306" t="s">
        <v>255</v>
      </c>
      <c r="H1" s="306" t="s">
        <v>386</v>
      </c>
      <c r="I1" s="307" t="s">
        <v>7</v>
      </c>
      <c r="J1" s="128">
        <f>COUNTIF(D:D,I1)</f>
        <v>13</v>
      </c>
      <c r="K1" s="173"/>
    </row>
    <row r="2" spans="1:19" x14ac:dyDescent="0.2">
      <c r="A2" s="308" t="s">
        <v>32</v>
      </c>
      <c r="B2" s="309">
        <v>10</v>
      </c>
      <c r="C2" s="309">
        <v>2001</v>
      </c>
      <c r="D2" s="35" t="s">
        <v>8</v>
      </c>
      <c r="E2" s="310">
        <v>350</v>
      </c>
      <c r="F2" s="311">
        <v>350</v>
      </c>
      <c r="G2" s="312">
        <v>1</v>
      </c>
      <c r="H2" s="313" t="s">
        <v>271</v>
      </c>
      <c r="I2" s="314" t="s">
        <v>8</v>
      </c>
      <c r="J2" s="1">
        <f>COUNTIF(D:D,I2)</f>
        <v>14</v>
      </c>
      <c r="K2" s="92"/>
    </row>
    <row r="3" spans="1:19" x14ac:dyDescent="0.2">
      <c r="A3" s="315" t="s">
        <v>154</v>
      </c>
      <c r="B3" s="309">
        <v>24</v>
      </c>
      <c r="C3" s="309">
        <v>2001</v>
      </c>
      <c r="D3" s="35" t="s">
        <v>8</v>
      </c>
      <c r="E3" s="316">
        <v>350</v>
      </c>
      <c r="F3" s="311"/>
      <c r="G3" s="312">
        <v>1</v>
      </c>
      <c r="H3" s="313" t="s">
        <v>271</v>
      </c>
      <c r="I3" s="317" t="s">
        <v>387</v>
      </c>
      <c r="J3" s="1">
        <f>COUNTIF(D:D,I3)</f>
        <v>7</v>
      </c>
      <c r="K3" s="318"/>
    </row>
    <row r="4" spans="1:19" x14ac:dyDescent="0.2">
      <c r="A4" s="308" t="s">
        <v>50</v>
      </c>
      <c r="B4" s="309">
        <v>23</v>
      </c>
      <c r="C4" s="309">
        <v>2001</v>
      </c>
      <c r="D4" s="35" t="s">
        <v>8</v>
      </c>
      <c r="E4" s="310">
        <v>350</v>
      </c>
      <c r="F4" s="311">
        <v>350</v>
      </c>
      <c r="G4" s="312">
        <v>1</v>
      </c>
      <c r="H4" s="313" t="s">
        <v>388</v>
      </c>
      <c r="I4" s="319"/>
      <c r="J4" s="320">
        <f>SUM(J1:J3)</f>
        <v>34</v>
      </c>
      <c r="K4" s="321"/>
    </row>
    <row r="5" spans="1:19" ht="21" x14ac:dyDescent="0.25">
      <c r="A5" s="308" t="s">
        <v>161</v>
      </c>
      <c r="B5" s="309">
        <v>40</v>
      </c>
      <c r="C5" s="309">
        <v>2002</v>
      </c>
      <c r="D5" s="35" t="s">
        <v>8</v>
      </c>
      <c r="E5" s="310">
        <v>350</v>
      </c>
      <c r="F5" s="311">
        <v>350</v>
      </c>
      <c r="G5" s="312">
        <v>1</v>
      </c>
      <c r="H5" s="313" t="s">
        <v>271</v>
      </c>
      <c r="I5" s="443" t="s">
        <v>255</v>
      </c>
      <c r="J5" s="443"/>
      <c r="K5" s="443"/>
      <c r="N5" s="322"/>
      <c r="O5" s="323" t="s">
        <v>389</v>
      </c>
      <c r="P5" s="323" t="s">
        <v>390</v>
      </c>
      <c r="Q5" s="323" t="s">
        <v>326</v>
      </c>
      <c r="R5" s="323" t="s">
        <v>391</v>
      </c>
      <c r="S5" s="324" t="s">
        <v>296</v>
      </c>
    </row>
    <row r="6" spans="1:19" x14ac:dyDescent="0.2">
      <c r="A6" s="308" t="s">
        <v>15</v>
      </c>
      <c r="B6" s="309">
        <v>3</v>
      </c>
      <c r="C6" s="309">
        <v>2003</v>
      </c>
      <c r="D6" s="35" t="s">
        <v>8</v>
      </c>
      <c r="E6" s="310">
        <v>350</v>
      </c>
      <c r="F6" s="311">
        <v>350</v>
      </c>
      <c r="G6" s="312">
        <v>2</v>
      </c>
      <c r="H6" s="313" t="s">
        <v>388</v>
      </c>
      <c r="I6" s="289">
        <v>1</v>
      </c>
      <c r="J6" s="1">
        <f t="shared" ref="J6:J15" si="0">COUNTIF(G:G,I6)</f>
        <v>4</v>
      </c>
      <c r="K6" s="92"/>
      <c r="N6" s="264" t="s">
        <v>392</v>
      </c>
      <c r="O6" s="2">
        <f>COUNTIF(J6:J15,4)</f>
        <v>4</v>
      </c>
      <c r="P6" s="2">
        <v>3</v>
      </c>
      <c r="Q6" s="2">
        <f>O6*4</f>
        <v>16</v>
      </c>
      <c r="R6" s="325">
        <v>87.5</v>
      </c>
      <c r="S6" s="326">
        <f>R6*Q6*P6</f>
        <v>4200</v>
      </c>
    </row>
    <row r="7" spans="1:19" x14ac:dyDescent="0.2">
      <c r="A7" s="315" t="s">
        <v>48</v>
      </c>
      <c r="B7" s="309">
        <v>21</v>
      </c>
      <c r="C7" s="309">
        <v>2003</v>
      </c>
      <c r="D7" s="35" t="s">
        <v>8</v>
      </c>
      <c r="E7" s="316">
        <v>350</v>
      </c>
      <c r="F7" s="311"/>
      <c r="G7" s="312">
        <v>2</v>
      </c>
      <c r="H7" s="313" t="s">
        <v>271</v>
      </c>
      <c r="I7" s="289">
        <v>2</v>
      </c>
      <c r="J7" s="1">
        <f t="shared" si="0"/>
        <v>4</v>
      </c>
      <c r="K7" s="92"/>
      <c r="N7" s="264" t="s">
        <v>393</v>
      </c>
      <c r="O7" s="2">
        <f>COUNTIF(J6:J13,3)</f>
        <v>4</v>
      </c>
      <c r="P7" s="2">
        <v>3</v>
      </c>
      <c r="Q7" s="2">
        <v>11</v>
      </c>
      <c r="R7" s="325">
        <v>92.5</v>
      </c>
      <c r="S7" s="326">
        <f>R7*Q7*P7</f>
        <v>3052.5</v>
      </c>
    </row>
    <row r="8" spans="1:19" x14ac:dyDescent="0.2">
      <c r="A8" s="327" t="s">
        <v>47</v>
      </c>
      <c r="B8" s="328">
        <v>19</v>
      </c>
      <c r="C8" s="328">
        <v>2004</v>
      </c>
      <c r="D8" s="46" t="s">
        <v>8</v>
      </c>
      <c r="E8" s="329">
        <v>240</v>
      </c>
      <c r="F8" s="330">
        <v>240</v>
      </c>
      <c r="G8" s="331">
        <v>2</v>
      </c>
      <c r="H8" s="313" t="s">
        <v>388</v>
      </c>
      <c r="I8" s="289">
        <v>3</v>
      </c>
      <c r="J8" s="1">
        <f t="shared" si="0"/>
        <v>4</v>
      </c>
      <c r="K8" s="92"/>
      <c r="N8" s="264" t="s">
        <v>394</v>
      </c>
      <c r="O8" s="2">
        <v>2</v>
      </c>
      <c r="P8" s="2">
        <v>3</v>
      </c>
      <c r="Q8" s="2">
        <v>7</v>
      </c>
      <c r="R8" s="325">
        <v>102.5</v>
      </c>
      <c r="S8" s="326">
        <f>R8*Q8*P8</f>
        <v>2152.5</v>
      </c>
    </row>
    <row r="9" spans="1:19" x14ac:dyDescent="0.2">
      <c r="A9" s="308" t="s">
        <v>49</v>
      </c>
      <c r="B9" s="309">
        <v>22</v>
      </c>
      <c r="C9" s="309">
        <v>2004</v>
      </c>
      <c r="D9" s="35" t="s">
        <v>8</v>
      </c>
      <c r="E9" s="310">
        <v>350</v>
      </c>
      <c r="F9" s="311" t="s">
        <v>243</v>
      </c>
      <c r="G9" s="312">
        <v>2</v>
      </c>
      <c r="H9" s="313" t="s">
        <v>388</v>
      </c>
      <c r="I9" s="289">
        <v>4</v>
      </c>
      <c r="J9" s="1">
        <f t="shared" si="0"/>
        <v>3</v>
      </c>
      <c r="K9" s="92"/>
      <c r="N9" s="264" t="s">
        <v>395</v>
      </c>
      <c r="O9" s="2">
        <v>0</v>
      </c>
      <c r="P9" s="2">
        <v>3</v>
      </c>
      <c r="Q9" s="2">
        <v>0</v>
      </c>
      <c r="R9" s="325">
        <v>97.5</v>
      </c>
      <c r="S9" s="326">
        <f>R9*Q9*P9</f>
        <v>0</v>
      </c>
    </row>
    <row r="10" spans="1:19" x14ac:dyDescent="0.2">
      <c r="A10" s="308" t="s">
        <v>287</v>
      </c>
      <c r="B10" s="309">
        <v>37</v>
      </c>
      <c r="C10" s="309">
        <v>2003</v>
      </c>
      <c r="D10" s="35" t="s">
        <v>8</v>
      </c>
      <c r="E10" s="310">
        <v>350</v>
      </c>
      <c r="F10" s="311">
        <v>350</v>
      </c>
      <c r="G10" s="312">
        <v>3</v>
      </c>
      <c r="H10" s="313" t="s">
        <v>271</v>
      </c>
      <c r="I10" s="289">
        <v>5</v>
      </c>
      <c r="J10" s="1">
        <f t="shared" si="0"/>
        <v>3</v>
      </c>
      <c r="K10" s="92"/>
      <c r="N10" s="264" t="s">
        <v>396</v>
      </c>
      <c r="O10" s="2"/>
      <c r="P10" s="2">
        <v>-1</v>
      </c>
      <c r="Q10" s="2"/>
      <c r="R10" s="325">
        <f>R8+R6</f>
        <v>190</v>
      </c>
      <c r="S10" s="326">
        <f>R10*P10</f>
        <v>-190</v>
      </c>
    </row>
    <row r="11" spans="1:19" x14ac:dyDescent="0.2">
      <c r="A11" s="308" t="s">
        <v>12</v>
      </c>
      <c r="B11" s="309">
        <v>2</v>
      </c>
      <c r="C11" s="309">
        <v>2005</v>
      </c>
      <c r="D11" s="35" t="s">
        <v>8</v>
      </c>
      <c r="E11" s="310">
        <v>350</v>
      </c>
      <c r="F11" s="311">
        <v>350</v>
      </c>
      <c r="G11" s="312">
        <v>3</v>
      </c>
      <c r="H11" s="313" t="s">
        <v>271</v>
      </c>
      <c r="I11" s="289">
        <v>6</v>
      </c>
      <c r="J11" s="1">
        <f t="shared" si="0"/>
        <v>4</v>
      </c>
      <c r="K11" s="92"/>
      <c r="N11" s="264" t="s">
        <v>397</v>
      </c>
      <c r="O11" s="2"/>
      <c r="P11" s="2">
        <v>-3</v>
      </c>
      <c r="Q11" s="2">
        <v>1</v>
      </c>
      <c r="R11" s="325">
        <v>20</v>
      </c>
      <c r="S11" s="326">
        <f>R11*P11</f>
        <v>-60</v>
      </c>
    </row>
    <row r="12" spans="1:19" x14ac:dyDescent="0.2">
      <c r="A12" s="308" t="s">
        <v>18</v>
      </c>
      <c r="B12" s="309">
        <v>4</v>
      </c>
      <c r="C12" s="309">
        <v>2006</v>
      </c>
      <c r="D12" s="35" t="s">
        <v>8</v>
      </c>
      <c r="E12" s="310">
        <v>350</v>
      </c>
      <c r="F12" s="311">
        <v>350</v>
      </c>
      <c r="G12" s="312">
        <v>3</v>
      </c>
      <c r="H12" s="313" t="s">
        <v>271</v>
      </c>
      <c r="I12" s="289">
        <v>7</v>
      </c>
      <c r="J12" s="1">
        <f t="shared" si="0"/>
        <v>3</v>
      </c>
      <c r="K12" s="92"/>
      <c r="N12" s="264" t="s">
        <v>398</v>
      </c>
      <c r="O12" s="2"/>
      <c r="P12" s="2">
        <v>3</v>
      </c>
      <c r="Q12" s="2">
        <f>SUM(Q6:Q9)</f>
        <v>34</v>
      </c>
      <c r="R12" s="325">
        <v>2.5</v>
      </c>
      <c r="S12" s="326">
        <f>R12*Q12*P12</f>
        <v>255</v>
      </c>
    </row>
    <row r="13" spans="1:19" x14ac:dyDescent="0.2">
      <c r="A13" s="308" t="s">
        <v>317</v>
      </c>
      <c r="B13" s="309">
        <v>54</v>
      </c>
      <c r="C13" s="309">
        <v>2007</v>
      </c>
      <c r="D13" s="35" t="s">
        <v>8</v>
      </c>
      <c r="E13" s="310">
        <v>350</v>
      </c>
      <c r="F13" s="311">
        <v>350</v>
      </c>
      <c r="G13" s="312">
        <v>3</v>
      </c>
      <c r="H13" s="313" t="s">
        <v>271</v>
      </c>
      <c r="I13" s="289">
        <v>8</v>
      </c>
      <c r="J13" s="1">
        <f t="shared" si="0"/>
        <v>3</v>
      </c>
      <c r="K13" s="92"/>
      <c r="N13" s="264" t="s">
        <v>399</v>
      </c>
      <c r="O13" s="2"/>
      <c r="P13" s="2">
        <v>3</v>
      </c>
      <c r="Q13" s="2">
        <v>1</v>
      </c>
      <c r="R13" s="325">
        <v>25</v>
      </c>
      <c r="S13" s="326">
        <f>R13*Q13*P13</f>
        <v>75</v>
      </c>
    </row>
    <row r="14" spans="1:19" x14ac:dyDescent="0.2">
      <c r="A14" s="308" t="s">
        <v>20</v>
      </c>
      <c r="B14" s="309">
        <v>5</v>
      </c>
      <c r="C14" s="309">
        <v>2002</v>
      </c>
      <c r="D14" s="35" t="s">
        <v>7</v>
      </c>
      <c r="E14" s="310">
        <v>350</v>
      </c>
      <c r="F14" s="311">
        <v>350</v>
      </c>
      <c r="G14" s="312">
        <v>4</v>
      </c>
      <c r="H14" s="313" t="s">
        <v>271</v>
      </c>
      <c r="I14" s="289">
        <v>9</v>
      </c>
      <c r="J14" s="1">
        <f t="shared" si="0"/>
        <v>3</v>
      </c>
      <c r="K14" s="92"/>
      <c r="N14" s="332"/>
      <c r="O14" s="333"/>
      <c r="P14" s="333"/>
      <c r="Q14" s="333"/>
      <c r="R14" s="334"/>
      <c r="S14" s="335">
        <f>SUM(S6:S13)</f>
        <v>9485</v>
      </c>
    </row>
    <row r="15" spans="1:19" x14ac:dyDescent="0.2">
      <c r="A15" s="308" t="s">
        <v>25</v>
      </c>
      <c r="B15" s="309">
        <v>7</v>
      </c>
      <c r="C15" s="309">
        <v>2002</v>
      </c>
      <c r="D15" s="35" t="s">
        <v>7</v>
      </c>
      <c r="E15" s="310">
        <v>350</v>
      </c>
      <c r="F15" s="311">
        <v>350</v>
      </c>
      <c r="G15" s="312">
        <v>4</v>
      </c>
      <c r="H15" s="313" t="s">
        <v>400</v>
      </c>
      <c r="I15" s="336">
        <v>10</v>
      </c>
      <c r="J15" s="156">
        <f t="shared" si="0"/>
        <v>3</v>
      </c>
      <c r="K15" s="160"/>
      <c r="N15" s="136"/>
      <c r="O15" s="161"/>
      <c r="P15" s="161"/>
      <c r="Q15" s="161"/>
      <c r="R15" s="337">
        <v>0.75</v>
      </c>
      <c r="S15" s="338">
        <f>S14*R15</f>
        <v>7113.75</v>
      </c>
    </row>
    <row r="16" spans="1:19" x14ac:dyDescent="0.2">
      <c r="A16" s="308" t="s">
        <v>39</v>
      </c>
      <c r="B16" s="309">
        <v>13</v>
      </c>
      <c r="C16" s="309">
        <v>2003</v>
      </c>
      <c r="D16" s="35" t="s">
        <v>7</v>
      </c>
      <c r="E16" s="310">
        <v>350</v>
      </c>
      <c r="F16" s="311">
        <v>350</v>
      </c>
      <c r="G16" s="312">
        <v>4</v>
      </c>
      <c r="H16" s="313" t="s">
        <v>271</v>
      </c>
      <c r="I16" s="70"/>
      <c r="J16" s="70"/>
      <c r="K16" s="138"/>
      <c r="N16" s="339" t="s">
        <v>259</v>
      </c>
      <c r="O16" s="340"/>
      <c r="P16" s="340"/>
      <c r="Q16" s="340"/>
      <c r="R16" s="340"/>
      <c r="S16" s="341">
        <v>1400</v>
      </c>
    </row>
    <row r="17" spans="1:19" ht="21" x14ac:dyDescent="0.25">
      <c r="A17" s="308" t="s">
        <v>28</v>
      </c>
      <c r="B17" s="309">
        <v>8</v>
      </c>
      <c r="C17" s="309">
        <v>2000</v>
      </c>
      <c r="D17" s="35" t="s">
        <v>7</v>
      </c>
      <c r="E17" s="310">
        <v>350</v>
      </c>
      <c r="F17" s="311">
        <v>350</v>
      </c>
      <c r="G17" s="312">
        <v>5</v>
      </c>
      <c r="H17" s="313" t="s">
        <v>271</v>
      </c>
      <c r="I17" s="444"/>
      <c r="J17" s="444"/>
      <c r="K17" s="444"/>
      <c r="N17" s="164" t="s">
        <v>401</v>
      </c>
      <c r="O17" s="138"/>
      <c r="P17" s="138"/>
      <c r="Q17" s="138"/>
      <c r="R17" s="138"/>
      <c r="S17" s="165">
        <f>E36</f>
        <v>10340</v>
      </c>
    </row>
    <row r="18" spans="1:19" x14ac:dyDescent="0.2">
      <c r="A18" s="308" t="s">
        <v>166</v>
      </c>
      <c r="B18" s="309">
        <v>60</v>
      </c>
      <c r="C18" s="309">
        <v>2000</v>
      </c>
      <c r="D18" s="35" t="s">
        <v>7</v>
      </c>
      <c r="E18" s="310">
        <v>350</v>
      </c>
      <c r="F18" s="311">
        <v>350</v>
      </c>
      <c r="G18" s="312">
        <v>5</v>
      </c>
      <c r="H18" s="313" t="s">
        <v>271</v>
      </c>
      <c r="I18" s="70"/>
      <c r="J18" s="70"/>
      <c r="K18" s="138"/>
      <c r="N18" s="332" t="s">
        <v>402</v>
      </c>
      <c r="O18" s="333"/>
      <c r="P18" s="333"/>
      <c r="Q18" s="333"/>
      <c r="R18" s="333"/>
      <c r="S18" s="342">
        <f>E36-S14-S16</f>
        <v>-545</v>
      </c>
    </row>
    <row r="19" spans="1:19" x14ac:dyDescent="0.2">
      <c r="A19" s="308" t="s">
        <v>157</v>
      </c>
      <c r="B19" s="309">
        <v>31</v>
      </c>
      <c r="C19" s="309">
        <v>2001</v>
      </c>
      <c r="D19" s="35" t="s">
        <v>7</v>
      </c>
      <c r="E19" s="310">
        <v>350</v>
      </c>
      <c r="F19" s="311">
        <v>350</v>
      </c>
      <c r="G19" s="312">
        <v>5</v>
      </c>
      <c r="H19" s="313" t="s">
        <v>271</v>
      </c>
      <c r="I19" s="70"/>
      <c r="J19" s="124" t="s">
        <v>271</v>
      </c>
      <c r="K19" s="173">
        <f>COUNTIF(H:H,J19)</f>
        <v>20</v>
      </c>
    </row>
    <row r="20" spans="1:19" x14ac:dyDescent="0.2">
      <c r="A20" s="308" t="s">
        <v>37</v>
      </c>
      <c r="B20" s="309">
        <v>12</v>
      </c>
      <c r="C20" s="309">
        <v>2005</v>
      </c>
      <c r="D20" s="35" t="s">
        <v>7</v>
      </c>
      <c r="E20" s="310">
        <v>350</v>
      </c>
      <c r="F20" s="311">
        <v>350</v>
      </c>
      <c r="G20" s="312">
        <v>6</v>
      </c>
      <c r="H20" s="313" t="s">
        <v>271</v>
      </c>
      <c r="I20" s="70"/>
      <c r="J20" s="95" t="s">
        <v>388</v>
      </c>
      <c r="K20" s="92">
        <f>COUNTIF(H:H,J20)</f>
        <v>9</v>
      </c>
      <c r="P20" s="343" t="s">
        <v>403</v>
      </c>
      <c r="Q20" s="344"/>
      <c r="R20" s="344"/>
      <c r="S20" s="345">
        <f>S18/(Q6+Q7)</f>
        <v>-20.185185185185187</v>
      </c>
    </row>
    <row r="21" spans="1:19" x14ac:dyDescent="0.2">
      <c r="A21" s="308" t="s">
        <v>321</v>
      </c>
      <c r="B21" s="309">
        <v>52</v>
      </c>
      <c r="C21" s="309">
        <v>2006</v>
      </c>
      <c r="D21" s="35" t="s">
        <v>7</v>
      </c>
      <c r="E21" s="310">
        <v>350</v>
      </c>
      <c r="F21" s="311">
        <v>350</v>
      </c>
      <c r="G21" s="312">
        <v>6</v>
      </c>
      <c r="H21" s="313" t="s">
        <v>271</v>
      </c>
      <c r="I21" s="70"/>
      <c r="J21" s="155" t="s">
        <v>400</v>
      </c>
      <c r="K21" s="160">
        <f>COUNTIF(H:H,J21)</f>
        <v>4</v>
      </c>
    </row>
    <row r="22" spans="1:19" x14ac:dyDescent="0.2">
      <c r="A22" s="308" t="s">
        <v>34</v>
      </c>
      <c r="B22" s="309">
        <v>11</v>
      </c>
      <c r="C22" s="309">
        <v>2006</v>
      </c>
      <c r="D22" s="35" t="s">
        <v>7</v>
      </c>
      <c r="E22" s="310">
        <v>350</v>
      </c>
      <c r="F22" s="311">
        <v>350</v>
      </c>
      <c r="G22" s="312">
        <v>6</v>
      </c>
      <c r="H22" s="313" t="s">
        <v>271</v>
      </c>
      <c r="I22" s="53"/>
      <c r="J22" s="53"/>
    </row>
    <row r="23" spans="1:19" x14ac:dyDescent="0.2">
      <c r="A23" s="308" t="s">
        <v>44</v>
      </c>
      <c r="B23" s="309">
        <v>16</v>
      </c>
      <c r="C23" s="309">
        <v>2006</v>
      </c>
      <c r="D23" s="35" t="s">
        <v>7</v>
      </c>
      <c r="E23" s="310">
        <v>350</v>
      </c>
      <c r="F23" s="311">
        <v>350</v>
      </c>
      <c r="G23" s="312">
        <v>6</v>
      </c>
      <c r="H23" s="313" t="s">
        <v>388</v>
      </c>
      <c r="I23" s="53"/>
      <c r="J23" s="53"/>
    </row>
    <row r="24" spans="1:19" x14ac:dyDescent="0.2">
      <c r="A24" s="308" t="s">
        <v>52</v>
      </c>
      <c r="B24" s="309">
        <v>26</v>
      </c>
      <c r="C24" s="309">
        <v>2005</v>
      </c>
      <c r="D24" s="35" t="s">
        <v>7</v>
      </c>
      <c r="E24" s="310">
        <v>350</v>
      </c>
      <c r="F24" s="311">
        <v>350</v>
      </c>
      <c r="G24" s="312">
        <v>7</v>
      </c>
      <c r="H24" s="313" t="s">
        <v>388</v>
      </c>
      <c r="I24" s="53"/>
      <c r="J24" s="53"/>
    </row>
    <row r="25" spans="1:19" x14ac:dyDescent="0.2">
      <c r="A25" s="308" t="s">
        <v>51</v>
      </c>
      <c r="B25" s="309">
        <v>25</v>
      </c>
      <c r="C25" s="309">
        <v>2006</v>
      </c>
      <c r="D25" s="35" t="s">
        <v>7</v>
      </c>
      <c r="E25" s="310">
        <v>350</v>
      </c>
      <c r="F25" s="311">
        <v>350</v>
      </c>
      <c r="G25" s="312">
        <v>7</v>
      </c>
      <c r="H25" s="313" t="s">
        <v>388</v>
      </c>
    </row>
    <row r="26" spans="1:19" x14ac:dyDescent="0.2">
      <c r="A26" s="315" t="s">
        <v>155</v>
      </c>
      <c r="B26" s="309">
        <v>28</v>
      </c>
      <c r="C26" s="309">
        <v>2006</v>
      </c>
      <c r="D26" s="35" t="s">
        <v>7</v>
      </c>
      <c r="E26" s="316">
        <v>350</v>
      </c>
      <c r="F26" s="311"/>
      <c r="G26" s="312">
        <v>7</v>
      </c>
      <c r="H26" s="313" t="s">
        <v>271</v>
      </c>
    </row>
    <row r="27" spans="1:19" x14ac:dyDescent="0.2">
      <c r="A27" s="308" t="s">
        <v>77</v>
      </c>
      <c r="B27" s="309">
        <v>59</v>
      </c>
      <c r="C27" s="309">
        <v>2007</v>
      </c>
      <c r="D27" s="35" t="s">
        <v>8</v>
      </c>
      <c r="E27" s="310">
        <v>410</v>
      </c>
      <c r="F27" s="311">
        <v>410</v>
      </c>
      <c r="G27" s="312">
        <v>8</v>
      </c>
      <c r="H27" s="313" t="s">
        <v>400</v>
      </c>
    </row>
    <row r="28" spans="1:19" x14ac:dyDescent="0.2">
      <c r="A28" s="308" t="s">
        <v>165</v>
      </c>
      <c r="B28" s="309">
        <v>57</v>
      </c>
      <c r="C28" s="309">
        <v>2007</v>
      </c>
      <c r="D28" s="35" t="s">
        <v>8</v>
      </c>
      <c r="E28" s="310">
        <v>350</v>
      </c>
      <c r="F28" s="311">
        <v>350</v>
      </c>
      <c r="G28" s="312">
        <v>8</v>
      </c>
      <c r="H28" s="313" t="s">
        <v>388</v>
      </c>
    </row>
    <row r="29" spans="1:19" x14ac:dyDescent="0.2">
      <c r="A29" s="308" t="s">
        <v>404</v>
      </c>
      <c r="B29" s="269"/>
      <c r="C29" s="269"/>
      <c r="D29" s="35" t="s">
        <v>387</v>
      </c>
      <c r="E29" s="310">
        <v>350</v>
      </c>
      <c r="F29" s="311">
        <v>350</v>
      </c>
      <c r="G29" s="312">
        <v>8</v>
      </c>
      <c r="H29" s="313" t="s">
        <v>400</v>
      </c>
    </row>
    <row r="30" spans="1:19" x14ac:dyDescent="0.2">
      <c r="A30" s="308" t="s">
        <v>147</v>
      </c>
      <c r="B30" s="309"/>
      <c r="C30" s="309"/>
      <c r="D30" s="35" t="s">
        <v>387</v>
      </c>
      <c r="E30" s="310">
        <v>350</v>
      </c>
      <c r="F30" s="311">
        <v>350</v>
      </c>
      <c r="G30" s="312">
        <v>9</v>
      </c>
      <c r="H30" s="313" t="s">
        <v>271</v>
      </c>
    </row>
    <row r="31" spans="1:19" x14ac:dyDescent="0.2">
      <c r="A31" s="308" t="s">
        <v>405</v>
      </c>
      <c r="B31" s="269"/>
      <c r="C31" s="269"/>
      <c r="D31" s="35" t="s">
        <v>387</v>
      </c>
      <c r="E31" s="346"/>
      <c r="F31" s="347"/>
      <c r="G31" s="312">
        <v>9</v>
      </c>
      <c r="H31" s="313" t="s">
        <v>388</v>
      </c>
    </row>
    <row r="32" spans="1:19" x14ac:dyDescent="0.2">
      <c r="A32" s="327" t="s">
        <v>406</v>
      </c>
      <c r="B32" s="348"/>
      <c r="C32" s="348"/>
      <c r="D32" s="46" t="s">
        <v>387</v>
      </c>
      <c r="E32" s="329">
        <v>240</v>
      </c>
      <c r="F32" s="330">
        <v>240</v>
      </c>
      <c r="G32" s="331">
        <v>9</v>
      </c>
      <c r="H32" s="349"/>
    </row>
    <row r="33" spans="1:8" x14ac:dyDescent="0.2">
      <c r="A33" s="308" t="s">
        <v>150</v>
      </c>
      <c r="B33" s="309"/>
      <c r="C33" s="309"/>
      <c r="D33" s="35" t="s">
        <v>387</v>
      </c>
      <c r="E33" s="310"/>
      <c r="F33" s="311"/>
      <c r="G33" s="312">
        <v>10</v>
      </c>
      <c r="H33" s="313" t="s">
        <v>271</v>
      </c>
    </row>
    <row r="34" spans="1:8" x14ac:dyDescent="0.2">
      <c r="A34" s="308" t="s">
        <v>148</v>
      </c>
      <c r="B34" s="309"/>
      <c r="C34" s="309"/>
      <c r="D34" s="35" t="s">
        <v>387</v>
      </c>
      <c r="E34" s="310"/>
      <c r="F34" s="311"/>
      <c r="G34" s="312">
        <v>10</v>
      </c>
      <c r="H34" s="313" t="s">
        <v>271</v>
      </c>
    </row>
    <row r="35" spans="1:8" x14ac:dyDescent="0.2">
      <c r="A35" s="350" t="s">
        <v>151</v>
      </c>
      <c r="B35" s="351"/>
      <c r="C35" s="351"/>
      <c r="D35" s="352" t="s">
        <v>387</v>
      </c>
      <c r="E35" s="353"/>
      <c r="F35" s="354"/>
      <c r="G35" s="355">
        <v>10</v>
      </c>
      <c r="H35" s="356" t="s">
        <v>400</v>
      </c>
    </row>
    <row r="36" spans="1:8" x14ac:dyDescent="0.2">
      <c r="E36" s="207">
        <f>SUM(E2:E35)</f>
        <v>10340</v>
      </c>
      <c r="F36" s="207">
        <f>SUM(F2:F35)</f>
        <v>8940</v>
      </c>
    </row>
  </sheetData>
  <autoFilter ref="A1:G38" xr:uid="{00000000-0009-0000-0000-00000E000000}"/>
  <mergeCells count="2">
    <mergeCell ref="I5:K5"/>
    <mergeCell ref="I17:K17"/>
  </mergeCells>
  <pageMargins left="0.7" right="0.7" top="0.78749999999999998" bottom="0.78749999999999998" header="0.51180555555555496" footer="0.51180555555555496"/>
  <pageSetup paperSize="8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1"/>
  <sheetViews>
    <sheetView zoomScaleNormal="100" workbookViewId="0">
      <selection activeCell="H18" sqref="H18"/>
    </sheetView>
  </sheetViews>
  <sheetFormatPr baseColWidth="10" defaultColWidth="8.83203125" defaultRowHeight="15" x14ac:dyDescent="0.2"/>
  <cols>
    <col min="1" max="1" width="11.33203125" style="53" customWidth="1"/>
    <col min="2" max="2" width="22" customWidth="1"/>
    <col min="3" max="3" width="7.1640625" customWidth="1"/>
    <col min="4" max="4" width="25.5" customWidth="1"/>
    <col min="5" max="5" width="18.6640625" style="54" customWidth="1"/>
    <col min="6" max="6" width="12.83203125" style="53" customWidth="1"/>
    <col min="7" max="7" width="27.5" customWidth="1"/>
    <col min="8" max="8" width="15.83203125" style="4" customWidth="1"/>
    <col min="9" max="9" width="6" customWidth="1"/>
    <col min="10" max="10" width="8.33203125" customWidth="1"/>
    <col min="11" max="11" width="9.1640625" customWidth="1"/>
    <col min="12" max="1025" width="10.83203125" customWidth="1"/>
  </cols>
  <sheetData>
    <row r="1" spans="1:11" s="12" customFormat="1" x14ac:dyDescent="0.2">
      <c r="A1" s="55" t="s">
        <v>0</v>
      </c>
      <c r="B1" s="56" t="s">
        <v>1</v>
      </c>
      <c r="C1" s="57" t="s">
        <v>2</v>
      </c>
      <c r="D1" s="57" t="s">
        <v>3</v>
      </c>
      <c r="E1" s="58" t="s">
        <v>4</v>
      </c>
      <c r="F1" s="59" t="s">
        <v>5</v>
      </c>
      <c r="H1" s="60" t="s">
        <v>2</v>
      </c>
      <c r="I1" s="10" t="s">
        <v>6</v>
      </c>
      <c r="J1" s="10" t="s">
        <v>7</v>
      </c>
      <c r="K1" s="11" t="s">
        <v>8</v>
      </c>
    </row>
    <row r="2" spans="1:11" s="12" customFormat="1" x14ac:dyDescent="0.2">
      <c r="A2" s="13">
        <v>1</v>
      </c>
      <c r="B2" s="14" t="s">
        <v>9</v>
      </c>
      <c r="C2" s="14">
        <v>2005</v>
      </c>
      <c r="D2" s="14" t="s">
        <v>10</v>
      </c>
      <c r="E2" s="15" t="s">
        <v>11</v>
      </c>
      <c r="F2" s="13" t="s">
        <v>8</v>
      </c>
      <c r="G2" s="12" t="str">
        <f t="shared" ref="G2:G33" si="0">CONCATENATE(F2,C2)</f>
        <v>m2005</v>
      </c>
      <c r="H2" s="61">
        <v>1999</v>
      </c>
      <c r="I2" s="17">
        <f t="shared" ref="I2:I13" si="1">COUNTIF(C:C,H2)</f>
        <v>0</v>
      </c>
      <c r="J2" s="17">
        <f t="shared" ref="J2:J13" si="2">COUNTIF(G:G,(CONCATENATE($J$1,H2)))</f>
        <v>0</v>
      </c>
      <c r="K2" s="18">
        <f t="shared" ref="K2:K13" si="3">COUNTIF(G:G,(CONCATENATE($K$1,H2)))</f>
        <v>0</v>
      </c>
    </row>
    <row r="3" spans="1:11" s="12" customFormat="1" x14ac:dyDescent="0.2">
      <c r="A3" s="13">
        <v>2</v>
      </c>
      <c r="B3" s="14" t="s">
        <v>12</v>
      </c>
      <c r="C3" s="14">
        <v>2005</v>
      </c>
      <c r="D3" s="14" t="s">
        <v>13</v>
      </c>
      <c r="E3" s="15" t="s">
        <v>14</v>
      </c>
      <c r="F3" s="13" t="s">
        <v>8</v>
      </c>
      <c r="G3" s="12" t="str">
        <f t="shared" si="0"/>
        <v>m2005</v>
      </c>
      <c r="H3" s="62">
        <v>2000</v>
      </c>
      <c r="I3" s="20">
        <f t="shared" si="1"/>
        <v>4</v>
      </c>
      <c r="J3" s="20">
        <f t="shared" si="2"/>
        <v>3</v>
      </c>
      <c r="K3" s="21">
        <f t="shared" si="3"/>
        <v>1</v>
      </c>
    </row>
    <row r="4" spans="1:11" s="12" customFormat="1" x14ac:dyDescent="0.2">
      <c r="A4" s="13">
        <v>3</v>
      </c>
      <c r="B4" s="14" t="s">
        <v>15</v>
      </c>
      <c r="C4" s="14">
        <v>2003</v>
      </c>
      <c r="D4" s="14" t="s">
        <v>16</v>
      </c>
      <c r="E4" s="15" t="s">
        <v>17</v>
      </c>
      <c r="F4" s="13" t="s">
        <v>8</v>
      </c>
      <c r="G4" s="12" t="str">
        <f t="shared" si="0"/>
        <v>m2003</v>
      </c>
      <c r="H4" s="62">
        <v>2001</v>
      </c>
      <c r="I4" s="20">
        <f t="shared" si="1"/>
        <v>10</v>
      </c>
      <c r="J4" s="20">
        <f t="shared" si="2"/>
        <v>6</v>
      </c>
      <c r="K4" s="21">
        <f t="shared" si="3"/>
        <v>4</v>
      </c>
    </row>
    <row r="5" spans="1:11" s="12" customFormat="1" x14ac:dyDescent="0.2">
      <c r="A5" s="13">
        <v>4</v>
      </c>
      <c r="B5" s="14" t="s">
        <v>18</v>
      </c>
      <c r="C5" s="14">
        <v>2006</v>
      </c>
      <c r="D5" s="14" t="s">
        <v>16</v>
      </c>
      <c r="E5" s="15" t="s">
        <v>19</v>
      </c>
      <c r="F5" s="13" t="s">
        <v>8</v>
      </c>
      <c r="G5" s="12" t="str">
        <f t="shared" si="0"/>
        <v>m2006</v>
      </c>
      <c r="H5" s="62">
        <v>2002</v>
      </c>
      <c r="I5" s="20">
        <f t="shared" si="1"/>
        <v>9</v>
      </c>
      <c r="J5" s="20">
        <f t="shared" si="2"/>
        <v>4</v>
      </c>
      <c r="K5" s="21">
        <f t="shared" si="3"/>
        <v>5</v>
      </c>
    </row>
    <row r="6" spans="1:11" s="12" customFormat="1" x14ac:dyDescent="0.2">
      <c r="A6" s="13">
        <v>5</v>
      </c>
      <c r="B6" s="14" t="s">
        <v>20</v>
      </c>
      <c r="C6" s="14">
        <v>2002</v>
      </c>
      <c r="D6" s="14" t="s">
        <v>13</v>
      </c>
      <c r="E6" s="15" t="s">
        <v>21</v>
      </c>
      <c r="F6" s="13" t="s">
        <v>7</v>
      </c>
      <c r="G6" s="12" t="str">
        <f t="shared" si="0"/>
        <v>w2002</v>
      </c>
      <c r="H6" s="62">
        <v>2003</v>
      </c>
      <c r="I6" s="20">
        <f t="shared" si="1"/>
        <v>15</v>
      </c>
      <c r="J6" s="20">
        <f t="shared" si="2"/>
        <v>6</v>
      </c>
      <c r="K6" s="21">
        <f t="shared" si="3"/>
        <v>9</v>
      </c>
    </row>
    <row r="7" spans="1:11" s="12" customFormat="1" x14ac:dyDescent="0.2">
      <c r="A7" s="13">
        <v>6</v>
      </c>
      <c r="B7" s="14" t="s">
        <v>22</v>
      </c>
      <c r="C7" s="14">
        <v>2003</v>
      </c>
      <c r="D7" s="14" t="s">
        <v>23</v>
      </c>
      <c r="E7" s="15" t="s">
        <v>24</v>
      </c>
      <c r="F7" s="13" t="s">
        <v>7</v>
      </c>
      <c r="G7" s="12" t="str">
        <f t="shared" si="0"/>
        <v>w2003</v>
      </c>
      <c r="H7" s="62">
        <v>2004</v>
      </c>
      <c r="I7" s="20">
        <f t="shared" si="1"/>
        <v>19</v>
      </c>
      <c r="J7" s="20">
        <f t="shared" si="2"/>
        <v>7</v>
      </c>
      <c r="K7" s="21">
        <f t="shared" si="3"/>
        <v>12</v>
      </c>
    </row>
    <row r="8" spans="1:11" s="12" customFormat="1" x14ac:dyDescent="0.2">
      <c r="A8" s="13">
        <v>7</v>
      </c>
      <c r="B8" s="14" t="s">
        <v>25</v>
      </c>
      <c r="C8" s="14">
        <v>2002</v>
      </c>
      <c r="D8" s="14" t="s">
        <v>26</v>
      </c>
      <c r="E8" s="15" t="s">
        <v>27</v>
      </c>
      <c r="F8" s="13" t="s">
        <v>7</v>
      </c>
      <c r="G8" s="12" t="str">
        <f t="shared" si="0"/>
        <v>w2002</v>
      </c>
      <c r="H8" s="62">
        <v>2005</v>
      </c>
      <c r="I8" s="20">
        <f t="shared" si="1"/>
        <v>15</v>
      </c>
      <c r="J8" s="20">
        <f t="shared" si="2"/>
        <v>8</v>
      </c>
      <c r="K8" s="21">
        <f t="shared" si="3"/>
        <v>7</v>
      </c>
    </row>
    <row r="9" spans="1:11" s="12" customFormat="1" x14ac:dyDescent="0.2">
      <c r="A9" s="13">
        <v>8</v>
      </c>
      <c r="B9" s="14" t="s">
        <v>28</v>
      </c>
      <c r="C9" s="14">
        <v>2000</v>
      </c>
      <c r="D9" s="14" t="s">
        <v>29</v>
      </c>
      <c r="E9" s="15"/>
      <c r="F9" s="13" t="s">
        <v>7</v>
      </c>
      <c r="G9" s="12" t="str">
        <f t="shared" si="0"/>
        <v>w2000</v>
      </c>
      <c r="H9" s="62">
        <v>2006</v>
      </c>
      <c r="I9" s="20">
        <f t="shared" si="1"/>
        <v>17</v>
      </c>
      <c r="J9" s="20">
        <f t="shared" si="2"/>
        <v>10</v>
      </c>
      <c r="K9" s="21">
        <f t="shared" si="3"/>
        <v>7</v>
      </c>
    </row>
    <row r="10" spans="1:11" s="12" customFormat="1" x14ac:dyDescent="0.2">
      <c r="A10" s="13">
        <v>9</v>
      </c>
      <c r="B10" s="14" t="s">
        <v>30</v>
      </c>
      <c r="C10" s="14">
        <v>2003</v>
      </c>
      <c r="D10" s="14" t="s">
        <v>29</v>
      </c>
      <c r="E10" s="15" t="s">
        <v>31</v>
      </c>
      <c r="F10" s="13" t="s">
        <v>8</v>
      </c>
      <c r="G10" s="12" t="str">
        <f t="shared" si="0"/>
        <v>m2003</v>
      </c>
      <c r="H10" s="63">
        <v>2007</v>
      </c>
      <c r="I10" s="23">
        <f t="shared" si="1"/>
        <v>14</v>
      </c>
      <c r="J10" s="23">
        <f t="shared" si="2"/>
        <v>3</v>
      </c>
      <c r="K10" s="24">
        <f t="shared" si="3"/>
        <v>11</v>
      </c>
    </row>
    <row r="11" spans="1:11" s="12" customFormat="1" x14ac:dyDescent="0.2">
      <c r="A11" s="13">
        <v>10</v>
      </c>
      <c r="B11" s="14" t="s">
        <v>32</v>
      </c>
      <c r="C11" s="14">
        <v>2001</v>
      </c>
      <c r="D11" s="14" t="s">
        <v>13</v>
      </c>
      <c r="E11" s="15" t="s">
        <v>33</v>
      </c>
      <c r="F11" s="13" t="s">
        <v>8</v>
      </c>
      <c r="G11" s="12" t="str">
        <f t="shared" si="0"/>
        <v>m2001</v>
      </c>
      <c r="H11" s="63">
        <v>2008</v>
      </c>
      <c r="I11" s="23">
        <f t="shared" si="1"/>
        <v>12</v>
      </c>
      <c r="J11" s="23">
        <f t="shared" si="2"/>
        <v>4</v>
      </c>
      <c r="K11" s="24">
        <f t="shared" si="3"/>
        <v>8</v>
      </c>
    </row>
    <row r="12" spans="1:11" s="12" customFormat="1" x14ac:dyDescent="0.2">
      <c r="A12" s="13">
        <v>11</v>
      </c>
      <c r="B12" s="14" t="s">
        <v>34</v>
      </c>
      <c r="C12" s="14">
        <v>2006</v>
      </c>
      <c r="D12" s="14" t="s">
        <v>35</v>
      </c>
      <c r="E12" s="15" t="s">
        <v>36</v>
      </c>
      <c r="F12" s="13" t="s">
        <v>7</v>
      </c>
      <c r="G12" s="12" t="str">
        <f t="shared" si="0"/>
        <v>w2006</v>
      </c>
      <c r="H12" s="63">
        <v>2009</v>
      </c>
      <c r="I12" s="23">
        <f t="shared" si="1"/>
        <v>6</v>
      </c>
      <c r="J12" s="23">
        <f t="shared" si="2"/>
        <v>2</v>
      </c>
      <c r="K12" s="24">
        <f t="shared" si="3"/>
        <v>4</v>
      </c>
    </row>
    <row r="13" spans="1:11" s="12" customFormat="1" x14ac:dyDescent="0.2">
      <c r="A13" s="13">
        <v>12</v>
      </c>
      <c r="B13" s="14" t="s">
        <v>37</v>
      </c>
      <c r="C13" s="14">
        <v>2006</v>
      </c>
      <c r="D13" s="14" t="s">
        <v>13</v>
      </c>
      <c r="E13" s="15" t="s">
        <v>38</v>
      </c>
      <c r="F13" s="13" t="s">
        <v>7</v>
      </c>
      <c r="G13" s="12" t="str">
        <f t="shared" si="0"/>
        <v>w2006</v>
      </c>
      <c r="H13" s="63">
        <v>2010</v>
      </c>
      <c r="I13" s="23">
        <f t="shared" si="1"/>
        <v>0</v>
      </c>
      <c r="J13" s="23">
        <f t="shared" si="2"/>
        <v>0</v>
      </c>
      <c r="K13" s="24">
        <f t="shared" si="3"/>
        <v>0</v>
      </c>
    </row>
    <row r="14" spans="1:11" s="12" customFormat="1" x14ac:dyDescent="0.2">
      <c r="A14" s="13">
        <v>13</v>
      </c>
      <c r="B14" s="14" t="s">
        <v>39</v>
      </c>
      <c r="C14" s="14">
        <v>2003</v>
      </c>
      <c r="D14" s="14" t="s">
        <v>40</v>
      </c>
      <c r="E14" s="15"/>
      <c r="F14" s="13" t="s">
        <v>7</v>
      </c>
      <c r="G14" s="12" t="str">
        <f t="shared" si="0"/>
        <v>w2003</v>
      </c>
      <c r="H14" s="25"/>
      <c r="I14" s="26">
        <f>SUM(I2:I12)</f>
        <v>121</v>
      </c>
      <c r="J14" s="26">
        <f>SUM(J2:J12)</f>
        <v>53</v>
      </c>
      <c r="K14" s="26">
        <f>SUM(K2:K12)</f>
        <v>68</v>
      </c>
    </row>
    <row r="15" spans="1:11" s="12" customFormat="1" x14ac:dyDescent="0.2">
      <c r="A15" s="13">
        <v>14</v>
      </c>
      <c r="B15" s="14" t="s">
        <v>41</v>
      </c>
      <c r="C15" s="14">
        <v>2005</v>
      </c>
      <c r="D15" s="14" t="s">
        <v>10</v>
      </c>
      <c r="E15" s="15"/>
      <c r="F15" s="13" t="s">
        <v>8</v>
      </c>
      <c r="G15" s="12" t="str">
        <f t="shared" si="0"/>
        <v>m2005</v>
      </c>
      <c r="H15" s="27"/>
    </row>
    <row r="16" spans="1:11" s="12" customFormat="1" x14ac:dyDescent="0.2">
      <c r="A16" s="13">
        <v>15</v>
      </c>
      <c r="B16" s="14" t="s">
        <v>42</v>
      </c>
      <c r="C16" s="14">
        <v>2004</v>
      </c>
      <c r="D16" s="14" t="s">
        <v>43</v>
      </c>
      <c r="E16" s="15"/>
      <c r="F16" s="13" t="s">
        <v>8</v>
      </c>
      <c r="G16" s="12" t="str">
        <f t="shared" si="0"/>
        <v>m2004</v>
      </c>
      <c r="H16" s="27"/>
    </row>
    <row r="17" spans="1:8" s="12" customFormat="1" x14ac:dyDescent="0.2">
      <c r="A17" s="13">
        <v>16</v>
      </c>
      <c r="B17" s="14" t="s">
        <v>44</v>
      </c>
      <c r="C17" s="14">
        <v>2005</v>
      </c>
      <c r="D17" s="14" t="s">
        <v>45</v>
      </c>
      <c r="E17" s="15"/>
      <c r="F17" s="13" t="s">
        <v>7</v>
      </c>
      <c r="G17" s="12" t="str">
        <f t="shared" si="0"/>
        <v>w2005</v>
      </c>
      <c r="H17" s="27"/>
    </row>
    <row r="18" spans="1:8" s="12" customFormat="1" x14ac:dyDescent="0.2">
      <c r="A18" s="13">
        <v>17</v>
      </c>
      <c r="B18" s="14" t="s">
        <v>46</v>
      </c>
      <c r="C18" s="14">
        <v>2004</v>
      </c>
      <c r="D18" s="14" t="s">
        <v>16</v>
      </c>
      <c r="E18" s="15"/>
      <c r="F18" s="13" t="s">
        <v>8</v>
      </c>
      <c r="G18" s="12" t="str">
        <f t="shared" si="0"/>
        <v>m2004</v>
      </c>
      <c r="H18" s="27"/>
    </row>
    <row r="19" spans="1:8" s="12" customFormat="1" x14ac:dyDescent="0.2">
      <c r="A19" s="13">
        <v>18</v>
      </c>
      <c r="B19" s="14" t="s">
        <v>152</v>
      </c>
      <c r="C19" s="14">
        <v>2001</v>
      </c>
      <c r="D19" s="14" t="s">
        <v>16</v>
      </c>
      <c r="E19" s="15"/>
      <c r="F19" s="13" t="s">
        <v>7</v>
      </c>
      <c r="G19" s="12" t="str">
        <f t="shared" si="0"/>
        <v>w2001</v>
      </c>
      <c r="H19" s="27"/>
    </row>
    <row r="20" spans="1:8" s="12" customFormat="1" x14ac:dyDescent="0.2">
      <c r="A20" s="13">
        <v>19</v>
      </c>
      <c r="B20" s="14" t="s">
        <v>47</v>
      </c>
      <c r="C20" s="14">
        <v>2004</v>
      </c>
      <c r="D20" s="14" t="s">
        <v>16</v>
      </c>
      <c r="E20" s="15"/>
      <c r="F20" s="13" t="s">
        <v>8</v>
      </c>
      <c r="G20" s="12" t="str">
        <f t="shared" si="0"/>
        <v>m2004</v>
      </c>
      <c r="H20" s="27"/>
    </row>
    <row r="21" spans="1:8" s="12" customFormat="1" x14ac:dyDescent="0.2">
      <c r="A21" s="13">
        <v>20</v>
      </c>
      <c r="B21" s="14" t="s">
        <v>153</v>
      </c>
      <c r="C21" s="14">
        <v>2001</v>
      </c>
      <c r="D21" s="14" t="s">
        <v>16</v>
      </c>
      <c r="E21" s="15"/>
      <c r="F21" s="13" t="s">
        <v>7</v>
      </c>
      <c r="G21" s="12" t="str">
        <f t="shared" si="0"/>
        <v>w2001</v>
      </c>
      <c r="H21" s="27"/>
    </row>
    <row r="22" spans="1:8" s="12" customFormat="1" x14ac:dyDescent="0.2">
      <c r="A22" s="13">
        <v>21</v>
      </c>
      <c r="B22" s="14" t="s">
        <v>48</v>
      </c>
      <c r="C22" s="14">
        <v>2003</v>
      </c>
      <c r="D22" s="14" t="s">
        <v>29</v>
      </c>
      <c r="E22" s="15"/>
      <c r="F22" s="13" t="s">
        <v>8</v>
      </c>
      <c r="G22" s="12" t="str">
        <f t="shared" si="0"/>
        <v>m2003</v>
      </c>
      <c r="H22" s="27"/>
    </row>
    <row r="23" spans="1:8" s="12" customFormat="1" x14ac:dyDescent="0.2">
      <c r="A23" s="13">
        <v>22</v>
      </c>
      <c r="B23" s="14" t="s">
        <v>49</v>
      </c>
      <c r="C23" s="14">
        <v>2004</v>
      </c>
      <c r="D23" s="14" t="s">
        <v>16</v>
      </c>
      <c r="E23" s="15"/>
      <c r="F23" s="13" t="s">
        <v>8</v>
      </c>
      <c r="G23" s="12" t="str">
        <f t="shared" si="0"/>
        <v>m2004</v>
      </c>
      <c r="H23" s="27"/>
    </row>
    <row r="24" spans="1:8" s="12" customFormat="1" x14ac:dyDescent="0.2">
      <c r="A24" s="13">
        <v>23</v>
      </c>
      <c r="B24" s="14" t="s">
        <v>50</v>
      </c>
      <c r="C24" s="14">
        <v>2001</v>
      </c>
      <c r="D24" s="14" t="s">
        <v>16</v>
      </c>
      <c r="E24" s="15"/>
      <c r="F24" s="13" t="s">
        <v>8</v>
      </c>
      <c r="G24" s="12" t="str">
        <f t="shared" si="0"/>
        <v>m2001</v>
      </c>
      <c r="H24" s="27"/>
    </row>
    <row r="25" spans="1:8" s="12" customFormat="1" x14ac:dyDescent="0.2">
      <c r="A25" s="13">
        <v>24</v>
      </c>
      <c r="B25" s="14" t="s">
        <v>154</v>
      </c>
      <c r="C25" s="14">
        <v>2001</v>
      </c>
      <c r="D25" s="14" t="s">
        <v>29</v>
      </c>
      <c r="E25" s="15"/>
      <c r="F25" s="13" t="s">
        <v>8</v>
      </c>
      <c r="G25" s="12" t="str">
        <f t="shared" si="0"/>
        <v>m2001</v>
      </c>
      <c r="H25" s="27"/>
    </row>
    <row r="26" spans="1:8" s="12" customFormat="1" x14ac:dyDescent="0.2">
      <c r="A26" s="13">
        <v>25</v>
      </c>
      <c r="B26" s="14" t="s">
        <v>51</v>
      </c>
      <c r="C26" s="14">
        <v>2005</v>
      </c>
      <c r="D26" s="14" t="s">
        <v>43</v>
      </c>
      <c r="E26" s="15"/>
      <c r="F26" s="13" t="s">
        <v>7</v>
      </c>
      <c r="G26" s="12" t="str">
        <f t="shared" si="0"/>
        <v>w2005</v>
      </c>
      <c r="H26" s="27"/>
    </row>
    <row r="27" spans="1:8" s="12" customFormat="1" x14ac:dyDescent="0.2">
      <c r="A27" s="13">
        <v>26</v>
      </c>
      <c r="B27" s="14" t="s">
        <v>52</v>
      </c>
      <c r="C27" s="14">
        <v>2006</v>
      </c>
      <c r="D27" s="14" t="s">
        <v>43</v>
      </c>
      <c r="E27" s="15"/>
      <c r="F27" s="13" t="s">
        <v>7</v>
      </c>
      <c r="G27" s="12" t="str">
        <f t="shared" si="0"/>
        <v>w2006</v>
      </c>
      <c r="H27" s="27"/>
    </row>
    <row r="28" spans="1:8" s="12" customFormat="1" x14ac:dyDescent="0.2">
      <c r="A28" s="13">
        <v>27</v>
      </c>
      <c r="B28" s="14" t="s">
        <v>53</v>
      </c>
      <c r="C28" s="14">
        <v>2002</v>
      </c>
      <c r="D28" s="14" t="s">
        <v>29</v>
      </c>
      <c r="E28" s="15"/>
      <c r="F28" s="13" t="s">
        <v>7</v>
      </c>
      <c r="G28" s="12" t="str">
        <f t="shared" si="0"/>
        <v>w2002</v>
      </c>
      <c r="H28" s="27"/>
    </row>
    <row r="29" spans="1:8" s="12" customFormat="1" x14ac:dyDescent="0.2">
      <c r="A29" s="13">
        <v>28</v>
      </c>
      <c r="B29" s="14" t="s">
        <v>155</v>
      </c>
      <c r="C29" s="14">
        <v>2005</v>
      </c>
      <c r="D29" s="14" t="s">
        <v>29</v>
      </c>
      <c r="E29" s="15"/>
      <c r="F29" s="13" t="s">
        <v>7</v>
      </c>
      <c r="G29" s="12" t="str">
        <f t="shared" si="0"/>
        <v>w2005</v>
      </c>
      <c r="H29" s="27"/>
    </row>
    <row r="30" spans="1:8" s="12" customFormat="1" x14ac:dyDescent="0.2">
      <c r="A30" s="13">
        <v>29</v>
      </c>
      <c r="B30" s="32" t="s">
        <v>54</v>
      </c>
      <c r="C30" s="14">
        <v>2009</v>
      </c>
      <c r="D30" s="14" t="s">
        <v>55</v>
      </c>
      <c r="E30" s="15" t="s">
        <v>56</v>
      </c>
      <c r="F30" s="13" t="s">
        <v>8</v>
      </c>
      <c r="G30" s="12" t="str">
        <f t="shared" si="0"/>
        <v>m2009</v>
      </c>
      <c r="H30" s="27"/>
    </row>
    <row r="31" spans="1:8" s="12" customFormat="1" x14ac:dyDescent="0.2">
      <c r="A31" s="13">
        <v>30</v>
      </c>
      <c r="B31" s="32" t="s">
        <v>156</v>
      </c>
      <c r="C31" s="14">
        <v>2004</v>
      </c>
      <c r="D31" s="14" t="s">
        <v>66</v>
      </c>
      <c r="E31" s="15"/>
      <c r="F31" s="13" t="s">
        <v>8</v>
      </c>
      <c r="G31" s="12" t="str">
        <f t="shared" si="0"/>
        <v>m2004</v>
      </c>
      <c r="H31" s="27"/>
    </row>
    <row r="32" spans="1:8" s="12" customFormat="1" x14ac:dyDescent="0.2">
      <c r="A32" s="13">
        <v>31</v>
      </c>
      <c r="B32" s="14" t="s">
        <v>157</v>
      </c>
      <c r="C32" s="14">
        <v>2001</v>
      </c>
      <c r="D32" s="14" t="s">
        <v>158</v>
      </c>
      <c r="E32" s="15"/>
      <c r="F32" s="13" t="s">
        <v>7</v>
      </c>
      <c r="G32" s="12" t="str">
        <f t="shared" si="0"/>
        <v>w2001</v>
      </c>
      <c r="H32" s="27"/>
    </row>
    <row r="33" spans="1:8" s="12" customFormat="1" x14ac:dyDescent="0.2">
      <c r="A33" s="13">
        <v>32</v>
      </c>
      <c r="B33" s="14" t="s">
        <v>159</v>
      </c>
      <c r="C33" s="14">
        <v>2001</v>
      </c>
      <c r="D33" s="14" t="s">
        <v>16</v>
      </c>
      <c r="E33" s="15"/>
      <c r="F33" s="13" t="s">
        <v>7</v>
      </c>
      <c r="G33" s="12" t="str">
        <f t="shared" si="0"/>
        <v>w2001</v>
      </c>
      <c r="H33" s="27"/>
    </row>
    <row r="34" spans="1:8" s="12" customFormat="1" x14ac:dyDescent="0.2">
      <c r="A34" s="13">
        <v>33</v>
      </c>
      <c r="B34" s="14" t="s">
        <v>57</v>
      </c>
      <c r="C34" s="14">
        <v>2001</v>
      </c>
      <c r="D34" s="14" t="s">
        <v>16</v>
      </c>
      <c r="E34" s="15"/>
      <c r="F34" s="13" t="s">
        <v>7</v>
      </c>
      <c r="G34" s="12" t="str">
        <f t="shared" ref="G34:G65" si="4">CONCATENATE(F34,C34)</f>
        <v>w2001</v>
      </c>
      <c r="H34" s="27"/>
    </row>
    <row r="35" spans="1:8" s="12" customFormat="1" x14ac:dyDescent="0.2">
      <c r="A35" s="13">
        <v>34</v>
      </c>
      <c r="B35" s="14" t="s">
        <v>160</v>
      </c>
      <c r="C35" s="14">
        <v>2003</v>
      </c>
      <c r="D35" s="14" t="s">
        <v>16</v>
      </c>
      <c r="E35" s="15"/>
      <c r="F35" s="13" t="s">
        <v>7</v>
      </c>
      <c r="G35" s="12" t="str">
        <f t="shared" si="4"/>
        <v>w2003</v>
      </c>
      <c r="H35" s="27"/>
    </row>
    <row r="36" spans="1:8" s="12" customFormat="1" x14ac:dyDescent="0.2">
      <c r="A36" s="13">
        <v>35</v>
      </c>
      <c r="B36" s="14" t="s">
        <v>58</v>
      </c>
      <c r="C36" s="14">
        <v>2008</v>
      </c>
      <c r="D36" s="14"/>
      <c r="E36" s="15" t="s">
        <v>56</v>
      </c>
      <c r="F36" s="13" t="s">
        <v>8</v>
      </c>
      <c r="G36" s="12" t="str">
        <f t="shared" si="4"/>
        <v>m2008</v>
      </c>
      <c r="H36" s="27"/>
    </row>
    <row r="37" spans="1:8" s="12" customFormat="1" x14ac:dyDescent="0.2">
      <c r="A37" s="13">
        <v>36</v>
      </c>
      <c r="B37" s="14" t="s">
        <v>59</v>
      </c>
      <c r="C37" s="14">
        <v>2006</v>
      </c>
      <c r="D37" s="14"/>
      <c r="E37" s="15"/>
      <c r="F37" s="13" t="s">
        <v>8</v>
      </c>
      <c r="G37" s="12" t="str">
        <f t="shared" si="4"/>
        <v>m2006</v>
      </c>
      <c r="H37" s="27"/>
    </row>
    <row r="38" spans="1:8" s="12" customFormat="1" x14ac:dyDescent="0.2">
      <c r="A38" s="13">
        <v>37</v>
      </c>
      <c r="B38" s="14" t="s">
        <v>60</v>
      </c>
      <c r="C38" s="14">
        <v>2003</v>
      </c>
      <c r="D38" s="14"/>
      <c r="E38" s="15"/>
      <c r="F38" s="13" t="s">
        <v>8</v>
      </c>
      <c r="G38" s="12" t="str">
        <f t="shared" si="4"/>
        <v>m2003</v>
      </c>
      <c r="H38" s="27"/>
    </row>
    <row r="39" spans="1:8" s="12" customFormat="1" x14ac:dyDescent="0.2">
      <c r="A39" s="13">
        <v>38</v>
      </c>
      <c r="B39" s="32" t="s">
        <v>61</v>
      </c>
      <c r="C39" s="14">
        <v>2004</v>
      </c>
      <c r="D39" s="14" t="s">
        <v>62</v>
      </c>
      <c r="E39" s="15"/>
      <c r="F39" s="13" t="s">
        <v>7</v>
      </c>
      <c r="G39" s="12" t="str">
        <f t="shared" si="4"/>
        <v>w2004</v>
      </c>
      <c r="H39" s="27"/>
    </row>
    <row r="40" spans="1:8" s="12" customFormat="1" x14ac:dyDescent="0.2">
      <c r="A40" s="13">
        <v>39</v>
      </c>
      <c r="B40" s="32" t="s">
        <v>63</v>
      </c>
      <c r="C40" s="14">
        <v>2006</v>
      </c>
      <c r="D40" s="14" t="s">
        <v>62</v>
      </c>
      <c r="E40" s="15"/>
      <c r="F40" s="13" t="s">
        <v>8</v>
      </c>
      <c r="G40" s="12" t="str">
        <f t="shared" si="4"/>
        <v>m2006</v>
      </c>
      <c r="H40" s="27"/>
    </row>
    <row r="41" spans="1:8" s="12" customFormat="1" x14ac:dyDescent="0.2">
      <c r="A41" s="13">
        <v>40</v>
      </c>
      <c r="B41" s="14" t="s">
        <v>161</v>
      </c>
      <c r="C41" s="14">
        <v>2002</v>
      </c>
      <c r="D41" s="14"/>
      <c r="E41" s="15"/>
      <c r="F41" s="13" t="s">
        <v>8</v>
      </c>
      <c r="G41" s="12" t="str">
        <f t="shared" si="4"/>
        <v>m2002</v>
      </c>
      <c r="H41" s="27"/>
    </row>
    <row r="42" spans="1:8" s="12" customFormat="1" x14ac:dyDescent="0.2">
      <c r="A42" s="13">
        <v>41</v>
      </c>
      <c r="B42" s="64" t="s">
        <v>162</v>
      </c>
      <c r="C42" s="14">
        <v>2003</v>
      </c>
      <c r="D42" s="14"/>
      <c r="E42" s="15"/>
      <c r="F42" s="13" t="s">
        <v>8</v>
      </c>
      <c r="G42" s="12" t="str">
        <f t="shared" si="4"/>
        <v>m2003</v>
      </c>
      <c r="H42" s="27"/>
    </row>
    <row r="43" spans="1:8" s="12" customFormat="1" x14ac:dyDescent="0.2">
      <c r="A43" s="13">
        <v>42</v>
      </c>
      <c r="B43" s="14" t="s">
        <v>64</v>
      </c>
      <c r="C43" s="14">
        <v>2004</v>
      </c>
      <c r="D43" s="14"/>
      <c r="E43" s="15"/>
      <c r="F43" s="13" t="s">
        <v>7</v>
      </c>
      <c r="G43" s="12" t="str">
        <f t="shared" si="4"/>
        <v>w2004</v>
      </c>
      <c r="H43" s="27"/>
    </row>
    <row r="44" spans="1:8" s="12" customFormat="1" x14ac:dyDescent="0.2">
      <c r="A44" s="13">
        <v>43</v>
      </c>
      <c r="B44" s="14" t="s">
        <v>65</v>
      </c>
      <c r="C44" s="14">
        <v>2008</v>
      </c>
      <c r="D44" s="14" t="s">
        <v>66</v>
      </c>
      <c r="E44" s="15" t="s">
        <v>56</v>
      </c>
      <c r="F44" s="13" t="s">
        <v>8</v>
      </c>
      <c r="G44" s="12" t="str">
        <f t="shared" si="4"/>
        <v>m2008</v>
      </c>
      <c r="H44" s="27"/>
    </row>
    <row r="45" spans="1:8" s="12" customFormat="1" x14ac:dyDescent="0.2">
      <c r="A45" s="13">
        <v>44</v>
      </c>
      <c r="B45" s="65"/>
      <c r="C45" s="65"/>
      <c r="D45" s="14"/>
      <c r="E45" s="15"/>
      <c r="F45" s="13" t="s">
        <v>7</v>
      </c>
      <c r="G45" s="12" t="str">
        <f t="shared" si="4"/>
        <v>w</v>
      </c>
      <c r="H45" s="27"/>
    </row>
    <row r="46" spans="1:8" s="12" customFormat="1" x14ac:dyDescent="0.2">
      <c r="A46" s="13">
        <v>45</v>
      </c>
      <c r="B46" s="14" t="s">
        <v>67</v>
      </c>
      <c r="C46" s="14">
        <v>2008</v>
      </c>
      <c r="D46" s="14" t="s">
        <v>66</v>
      </c>
      <c r="E46" s="15" t="s">
        <v>56</v>
      </c>
      <c r="F46" s="13" t="s">
        <v>8</v>
      </c>
      <c r="G46" s="12" t="str">
        <f t="shared" si="4"/>
        <v>m2008</v>
      </c>
      <c r="H46" s="27"/>
    </row>
    <row r="47" spans="1:8" s="12" customFormat="1" x14ac:dyDescent="0.2">
      <c r="A47" s="13">
        <v>46</v>
      </c>
      <c r="B47" s="14" t="s">
        <v>68</v>
      </c>
      <c r="C47" s="14">
        <v>2004</v>
      </c>
      <c r="D47" s="14"/>
      <c r="E47" s="15"/>
      <c r="F47" s="13" t="s">
        <v>8</v>
      </c>
      <c r="G47" s="12" t="str">
        <f t="shared" si="4"/>
        <v>m2004</v>
      </c>
      <c r="H47" s="27"/>
    </row>
    <row r="48" spans="1:8" s="12" customFormat="1" x14ac:dyDescent="0.2">
      <c r="A48" s="13">
        <v>47</v>
      </c>
      <c r="B48" s="14" t="s">
        <v>163</v>
      </c>
      <c r="C48" s="14">
        <v>2002</v>
      </c>
      <c r="D48" s="14"/>
      <c r="E48" s="15"/>
      <c r="F48" s="13" t="s">
        <v>8</v>
      </c>
      <c r="G48" s="12" t="str">
        <f t="shared" si="4"/>
        <v>m2002</v>
      </c>
      <c r="H48" s="27"/>
    </row>
    <row r="49" spans="1:8" s="12" customFormat="1" x14ac:dyDescent="0.2">
      <c r="A49" s="13">
        <v>48</v>
      </c>
      <c r="B49" s="14" t="s">
        <v>164</v>
      </c>
      <c r="C49" s="14">
        <v>2007</v>
      </c>
      <c r="D49" s="14"/>
      <c r="E49" s="15"/>
      <c r="F49" s="13" t="s">
        <v>8</v>
      </c>
      <c r="G49" s="12" t="str">
        <f t="shared" si="4"/>
        <v>m2007</v>
      </c>
      <c r="H49" s="27"/>
    </row>
    <row r="50" spans="1:8" s="12" customFormat="1" x14ac:dyDescent="0.2">
      <c r="A50" s="13">
        <v>49</v>
      </c>
      <c r="B50" s="14" t="s">
        <v>69</v>
      </c>
      <c r="C50" s="14">
        <v>2009</v>
      </c>
      <c r="D50" s="14"/>
      <c r="E50" s="15" t="s">
        <v>56</v>
      </c>
      <c r="F50" s="13" t="s">
        <v>8</v>
      </c>
      <c r="G50" s="12" t="str">
        <f t="shared" si="4"/>
        <v>m2009</v>
      </c>
      <c r="H50" s="27"/>
    </row>
    <row r="51" spans="1:8" s="12" customFormat="1" x14ac:dyDescent="0.2">
      <c r="A51" s="13">
        <v>50</v>
      </c>
      <c r="B51" s="14" t="s">
        <v>70</v>
      </c>
      <c r="C51" s="14">
        <v>2007</v>
      </c>
      <c r="D51" s="14"/>
      <c r="E51" s="15"/>
      <c r="F51" s="13" t="s">
        <v>8</v>
      </c>
      <c r="G51" s="12" t="str">
        <f t="shared" si="4"/>
        <v>m2007</v>
      </c>
      <c r="H51" s="27"/>
    </row>
    <row r="52" spans="1:8" s="12" customFormat="1" x14ac:dyDescent="0.2">
      <c r="A52" s="13">
        <v>52</v>
      </c>
      <c r="B52" s="14" t="s">
        <v>71</v>
      </c>
      <c r="C52" s="14">
        <v>2006</v>
      </c>
      <c r="D52" s="14"/>
      <c r="E52" s="15"/>
      <c r="F52" s="13" t="s">
        <v>7</v>
      </c>
      <c r="G52" s="12" t="str">
        <f t="shared" si="4"/>
        <v>w2006</v>
      </c>
      <c r="H52" s="27"/>
    </row>
    <row r="53" spans="1:8" s="12" customFormat="1" x14ac:dyDescent="0.2">
      <c r="A53" s="13">
        <v>53</v>
      </c>
      <c r="B53" s="14" t="s">
        <v>72</v>
      </c>
      <c r="C53" s="14">
        <v>2006</v>
      </c>
      <c r="D53" s="14"/>
      <c r="E53" s="15"/>
      <c r="F53" s="13" t="s">
        <v>7</v>
      </c>
      <c r="G53" s="12" t="str">
        <f t="shared" si="4"/>
        <v>w2006</v>
      </c>
      <c r="H53" s="27"/>
    </row>
    <row r="54" spans="1:8" s="12" customFormat="1" x14ac:dyDescent="0.2">
      <c r="A54" s="13">
        <v>54</v>
      </c>
      <c r="B54" s="14" t="s">
        <v>73</v>
      </c>
      <c r="C54" s="14">
        <v>2007</v>
      </c>
      <c r="D54" s="14"/>
      <c r="E54" s="15"/>
      <c r="F54" s="13" t="s">
        <v>8</v>
      </c>
      <c r="G54" s="12" t="str">
        <f t="shared" si="4"/>
        <v>m2007</v>
      </c>
      <c r="H54" s="27"/>
    </row>
    <row r="55" spans="1:8" s="12" customFormat="1" x14ac:dyDescent="0.2">
      <c r="A55" s="13">
        <v>55</v>
      </c>
      <c r="B55" s="14" t="s">
        <v>74</v>
      </c>
      <c r="C55" s="14">
        <v>2009</v>
      </c>
      <c r="D55" s="14"/>
      <c r="E55" s="15" t="s">
        <v>56</v>
      </c>
      <c r="F55" s="13" t="s">
        <v>8</v>
      </c>
      <c r="G55" s="12" t="str">
        <f t="shared" si="4"/>
        <v>m2009</v>
      </c>
      <c r="H55" s="27"/>
    </row>
    <row r="56" spans="1:8" s="12" customFormat="1" x14ac:dyDescent="0.2">
      <c r="A56" s="13">
        <v>56</v>
      </c>
      <c r="B56" s="14" t="s">
        <v>75</v>
      </c>
      <c r="C56" s="14">
        <v>2007</v>
      </c>
      <c r="D56" s="14"/>
      <c r="E56" s="15"/>
      <c r="F56" s="13" t="s">
        <v>8</v>
      </c>
      <c r="G56" s="12" t="str">
        <f t="shared" si="4"/>
        <v>m2007</v>
      </c>
      <c r="H56" s="27"/>
    </row>
    <row r="57" spans="1:8" s="12" customFormat="1" x14ac:dyDescent="0.2">
      <c r="A57" s="13">
        <v>57</v>
      </c>
      <c r="B57" s="66" t="s">
        <v>165</v>
      </c>
      <c r="C57" s="14">
        <v>2007</v>
      </c>
      <c r="D57" s="14"/>
      <c r="E57" s="15"/>
      <c r="F57" s="13" t="s">
        <v>8</v>
      </c>
      <c r="G57" s="12" t="str">
        <f t="shared" si="4"/>
        <v>m2007</v>
      </c>
      <c r="H57" s="27"/>
    </row>
    <row r="58" spans="1:8" s="12" customFormat="1" x14ac:dyDescent="0.2">
      <c r="A58" s="13">
        <v>58</v>
      </c>
      <c r="B58" s="14" t="s">
        <v>76</v>
      </c>
      <c r="C58" s="14">
        <v>2007</v>
      </c>
      <c r="D58" s="14"/>
      <c r="E58" s="15"/>
      <c r="F58" s="13" t="s">
        <v>8</v>
      </c>
      <c r="G58" s="12" t="str">
        <f t="shared" si="4"/>
        <v>m2007</v>
      </c>
      <c r="H58" s="27"/>
    </row>
    <row r="59" spans="1:8" s="12" customFormat="1" x14ac:dyDescent="0.2">
      <c r="A59" s="13">
        <v>59</v>
      </c>
      <c r="B59" s="14" t="s">
        <v>77</v>
      </c>
      <c r="C59" s="14">
        <v>2007</v>
      </c>
      <c r="D59" s="14"/>
      <c r="E59" s="15"/>
      <c r="F59" s="13" t="s">
        <v>8</v>
      </c>
      <c r="G59" s="12" t="str">
        <f t="shared" si="4"/>
        <v>m2007</v>
      </c>
      <c r="H59" s="27"/>
    </row>
    <row r="60" spans="1:8" s="12" customFormat="1" x14ac:dyDescent="0.2">
      <c r="A60" s="13">
        <v>60</v>
      </c>
      <c r="B60" s="14" t="s">
        <v>166</v>
      </c>
      <c r="C60" s="14">
        <v>2000</v>
      </c>
      <c r="D60" s="14"/>
      <c r="E60" s="15"/>
      <c r="F60" s="13" t="s">
        <v>7</v>
      </c>
      <c r="G60" s="12" t="str">
        <f t="shared" si="4"/>
        <v>w2000</v>
      </c>
      <c r="H60" s="27"/>
    </row>
    <row r="61" spans="1:8" s="12" customFormat="1" x14ac:dyDescent="0.2">
      <c r="A61" s="13">
        <v>61</v>
      </c>
      <c r="B61" s="14" t="s">
        <v>78</v>
      </c>
      <c r="C61" s="14">
        <v>2005</v>
      </c>
      <c r="D61" s="14"/>
      <c r="E61" s="15"/>
      <c r="F61" s="13" t="s">
        <v>8</v>
      </c>
      <c r="G61" s="12" t="str">
        <f t="shared" si="4"/>
        <v>m2005</v>
      </c>
      <c r="H61" s="27"/>
    </row>
    <row r="62" spans="1:8" s="12" customFormat="1" x14ac:dyDescent="0.2">
      <c r="A62" s="13">
        <v>62</v>
      </c>
      <c r="B62" s="14" t="s">
        <v>79</v>
      </c>
      <c r="C62" s="14">
        <v>2003</v>
      </c>
      <c r="D62" s="14" t="str">
        <f t="shared" ref="D62:D93" si="5">CONCATENATE(B62," ",RIGHT(C62,2))</f>
        <v>Lennard Sauter 03</v>
      </c>
      <c r="E62" s="15">
        <v>491727525491</v>
      </c>
      <c r="F62" s="13" t="s">
        <v>8</v>
      </c>
      <c r="G62" s="12" t="str">
        <f t="shared" si="4"/>
        <v>m2003</v>
      </c>
      <c r="H62" s="27"/>
    </row>
    <row r="63" spans="1:8" s="12" customFormat="1" x14ac:dyDescent="0.2">
      <c r="A63" s="13">
        <v>63</v>
      </c>
      <c r="B63" s="14" t="s">
        <v>80</v>
      </c>
      <c r="C63" s="14">
        <v>2003</v>
      </c>
      <c r="D63" s="14" t="str">
        <f t="shared" si="5"/>
        <v>Paulina Fingerle 03</v>
      </c>
      <c r="E63" s="15">
        <v>491727492490</v>
      </c>
      <c r="F63" s="13" t="s">
        <v>7</v>
      </c>
      <c r="G63" s="12" t="str">
        <f t="shared" si="4"/>
        <v>w2003</v>
      </c>
      <c r="H63" s="27"/>
    </row>
    <row r="64" spans="1:8" s="12" customFormat="1" x14ac:dyDescent="0.2">
      <c r="A64" s="13">
        <v>64</v>
      </c>
      <c r="B64" s="14" t="s">
        <v>81</v>
      </c>
      <c r="C64" s="14">
        <v>2004</v>
      </c>
      <c r="D64" s="14" t="str">
        <f t="shared" si="5"/>
        <v>Jona Böhler 04</v>
      </c>
      <c r="E64" s="15">
        <v>491791251214</v>
      </c>
      <c r="F64" s="13" t="s">
        <v>7</v>
      </c>
      <c r="G64" s="12" t="str">
        <f t="shared" si="4"/>
        <v>w2004</v>
      </c>
      <c r="H64" s="27" t="s">
        <v>82</v>
      </c>
    </row>
    <row r="65" spans="1:11" s="12" customFormat="1" x14ac:dyDescent="0.2">
      <c r="A65" s="13">
        <v>65</v>
      </c>
      <c r="B65" s="14" t="s">
        <v>167</v>
      </c>
      <c r="C65" s="14">
        <v>2004</v>
      </c>
      <c r="D65" s="14" t="str">
        <f t="shared" si="5"/>
        <v>Lina Ruf 04</v>
      </c>
      <c r="E65" s="15">
        <v>491732713604</v>
      </c>
      <c r="F65" s="13" t="s">
        <v>7</v>
      </c>
      <c r="G65" s="12" t="str">
        <f t="shared" si="4"/>
        <v>w2004</v>
      </c>
      <c r="H65" s="27" t="s">
        <v>100</v>
      </c>
    </row>
    <row r="66" spans="1:11" s="12" customFormat="1" x14ac:dyDescent="0.2">
      <c r="A66" s="13">
        <v>66</v>
      </c>
      <c r="B66" s="14" t="s">
        <v>83</v>
      </c>
      <c r="C66" s="14">
        <v>2005</v>
      </c>
      <c r="D66" s="14" t="str">
        <f t="shared" si="5"/>
        <v>Henri von Maltzahn 05</v>
      </c>
      <c r="E66" s="15">
        <v>491726350018</v>
      </c>
      <c r="F66" s="13" t="s">
        <v>8</v>
      </c>
      <c r="G66" s="12" t="str">
        <f t="shared" ref="G66:G97" si="6">CONCATENATE(F66,C66)</f>
        <v>m2005</v>
      </c>
      <c r="H66" s="27" t="s">
        <v>84</v>
      </c>
    </row>
    <row r="67" spans="1:11" s="12" customFormat="1" x14ac:dyDescent="0.2">
      <c r="A67" s="13">
        <v>67</v>
      </c>
      <c r="B67" s="14" t="s">
        <v>85</v>
      </c>
      <c r="C67" s="14">
        <v>2005</v>
      </c>
      <c r="D67" s="14" t="str">
        <f t="shared" si="5"/>
        <v>Emilia Broglin 05</v>
      </c>
      <c r="E67" s="15">
        <v>491736768766</v>
      </c>
      <c r="F67" s="13" t="s">
        <v>7</v>
      </c>
      <c r="G67" s="12" t="str">
        <f t="shared" si="6"/>
        <v>w2005</v>
      </c>
      <c r="H67" s="27" t="s">
        <v>86</v>
      </c>
    </row>
    <row r="68" spans="1:11" s="12" customFormat="1" x14ac:dyDescent="0.2">
      <c r="A68" s="13">
        <v>68</v>
      </c>
      <c r="B68" s="14" t="s">
        <v>87</v>
      </c>
      <c r="C68" s="14">
        <v>2005</v>
      </c>
      <c r="D68" s="14" t="str">
        <f t="shared" si="5"/>
        <v>Alika Will 05</v>
      </c>
      <c r="E68" s="15">
        <v>4917611178608</v>
      </c>
      <c r="F68" s="13" t="s">
        <v>7</v>
      </c>
      <c r="G68" s="12" t="str">
        <f t="shared" si="6"/>
        <v>w2005</v>
      </c>
      <c r="H68" s="27" t="s">
        <v>88</v>
      </c>
    </row>
    <row r="69" spans="1:11" s="12" customFormat="1" x14ac:dyDescent="0.2">
      <c r="A69" s="13">
        <v>69</v>
      </c>
      <c r="B69" s="14" t="s">
        <v>168</v>
      </c>
      <c r="C69" s="14">
        <v>2005</v>
      </c>
      <c r="D69" s="14" t="str">
        <f t="shared" si="5"/>
        <v>Tobias Würth 05</v>
      </c>
      <c r="E69" s="15">
        <v>491726101828</v>
      </c>
      <c r="F69" s="13" t="s">
        <v>8</v>
      </c>
      <c r="G69" s="12" t="str">
        <f t="shared" si="6"/>
        <v>m2005</v>
      </c>
      <c r="H69" s="27" t="s">
        <v>169</v>
      </c>
    </row>
    <row r="70" spans="1:11" s="12" customFormat="1" x14ac:dyDescent="0.2">
      <c r="A70" s="13">
        <v>70</v>
      </c>
      <c r="B70" s="14" t="s">
        <v>89</v>
      </c>
      <c r="C70" s="14">
        <v>2006</v>
      </c>
      <c r="D70" s="14" t="str">
        <f t="shared" si="5"/>
        <v>Maja Böhler 06</v>
      </c>
      <c r="E70" s="15">
        <v>491791251214</v>
      </c>
      <c r="F70" s="13" t="s">
        <v>7</v>
      </c>
      <c r="G70" s="12" t="str">
        <f t="shared" si="6"/>
        <v>w2006</v>
      </c>
      <c r="H70" s="27" t="s">
        <v>90</v>
      </c>
    </row>
    <row r="71" spans="1:11" s="12" customFormat="1" x14ac:dyDescent="0.2">
      <c r="A71" s="13">
        <v>71</v>
      </c>
      <c r="B71" s="14" t="s">
        <v>91</v>
      </c>
      <c r="C71" s="14">
        <v>2006</v>
      </c>
      <c r="D71" s="14" t="str">
        <f t="shared" si="5"/>
        <v>Franziska Sauter 06</v>
      </c>
      <c r="E71" s="15">
        <v>491727525491</v>
      </c>
      <c r="F71" s="13" t="s">
        <v>7</v>
      </c>
      <c r="G71" s="12" t="str">
        <f t="shared" si="6"/>
        <v>w2006</v>
      </c>
      <c r="H71" s="27" t="s">
        <v>92</v>
      </c>
    </row>
    <row r="72" spans="1:11" s="12" customFormat="1" x14ac:dyDescent="0.2">
      <c r="A72" s="13">
        <v>72</v>
      </c>
      <c r="B72" s="14" t="s">
        <v>93</v>
      </c>
      <c r="C72" s="14">
        <v>2006</v>
      </c>
      <c r="D72" s="14" t="str">
        <f t="shared" si="5"/>
        <v>Iris Danne 06</v>
      </c>
      <c r="E72" s="15" t="s">
        <v>94</v>
      </c>
      <c r="F72" s="13" t="s">
        <v>7</v>
      </c>
      <c r="G72" s="12" t="str">
        <f t="shared" si="6"/>
        <v>w2006</v>
      </c>
      <c r="H72" s="27" t="s">
        <v>95</v>
      </c>
    </row>
    <row r="73" spans="1:11" s="12" customFormat="1" x14ac:dyDescent="0.2">
      <c r="A73" s="13">
        <v>73</v>
      </c>
      <c r="B73" s="14" t="s">
        <v>96</v>
      </c>
      <c r="C73" s="14">
        <v>2006</v>
      </c>
      <c r="D73" s="14" t="str">
        <f t="shared" si="5"/>
        <v>Julian Fingerle 06</v>
      </c>
      <c r="E73" s="15">
        <v>491727492490</v>
      </c>
      <c r="F73" s="13" t="s">
        <v>8</v>
      </c>
      <c r="G73" s="12" t="str">
        <f t="shared" si="6"/>
        <v>m2006</v>
      </c>
      <c r="H73" s="27" t="s">
        <v>82</v>
      </c>
    </row>
    <row r="74" spans="1:11" s="12" customFormat="1" x14ac:dyDescent="0.2">
      <c r="A74" s="13">
        <v>74</v>
      </c>
      <c r="B74" s="14" t="s">
        <v>97</v>
      </c>
      <c r="C74" s="14">
        <v>2006</v>
      </c>
      <c r="D74" s="14" t="str">
        <f t="shared" si="5"/>
        <v>Greta Hecht 06</v>
      </c>
      <c r="E74" s="15">
        <v>491736568139</v>
      </c>
      <c r="F74" s="13" t="s">
        <v>7</v>
      </c>
      <c r="G74" s="12" t="str">
        <f t="shared" si="6"/>
        <v>w2006</v>
      </c>
      <c r="H74" s="27" t="s">
        <v>98</v>
      </c>
    </row>
    <row r="75" spans="1:11" s="12" customFormat="1" x14ac:dyDescent="0.2">
      <c r="A75" s="13">
        <v>75</v>
      </c>
      <c r="B75" s="14" t="s">
        <v>99</v>
      </c>
      <c r="C75" s="14">
        <v>2007</v>
      </c>
      <c r="D75" s="14" t="str">
        <f t="shared" si="5"/>
        <v>Charlotte von Maltzahn 07</v>
      </c>
      <c r="E75" s="15">
        <v>491726350018</v>
      </c>
      <c r="F75" s="13" t="s">
        <v>7</v>
      </c>
      <c r="G75" s="12" t="str">
        <f t="shared" si="6"/>
        <v>w2007</v>
      </c>
      <c r="H75" s="27" t="s">
        <v>100</v>
      </c>
    </row>
    <row r="76" spans="1:11" s="12" customFormat="1" x14ac:dyDescent="0.2">
      <c r="A76" s="13">
        <v>76</v>
      </c>
      <c r="B76" s="14" t="s">
        <v>101</v>
      </c>
      <c r="C76" s="14">
        <v>2007</v>
      </c>
      <c r="D76" s="14" t="str">
        <f t="shared" si="5"/>
        <v>Paul Schirrmeister 07</v>
      </c>
      <c r="E76" s="15">
        <v>491792118960</v>
      </c>
      <c r="F76" s="13" t="s">
        <v>8</v>
      </c>
      <c r="G76" s="12" t="str">
        <f t="shared" si="6"/>
        <v>m2007</v>
      </c>
      <c r="H76" s="27" t="s">
        <v>102</v>
      </c>
    </row>
    <row r="77" spans="1:11" s="12" customFormat="1" x14ac:dyDescent="0.2">
      <c r="A77" s="13">
        <v>77</v>
      </c>
      <c r="B77" s="14" t="s">
        <v>103</v>
      </c>
      <c r="C77" s="14">
        <v>2002</v>
      </c>
      <c r="D77" s="14" t="str">
        <f t="shared" si="5"/>
        <v>Nele Hug 02</v>
      </c>
      <c r="E77" s="15"/>
      <c r="F77" s="13" t="s">
        <v>7</v>
      </c>
      <c r="G77" s="12" t="str">
        <f t="shared" si="6"/>
        <v>w2002</v>
      </c>
      <c r="H77" s="27" t="s">
        <v>88</v>
      </c>
    </row>
    <row r="78" spans="1:11" s="12" customFormat="1" x14ac:dyDescent="0.2">
      <c r="A78" s="13">
        <v>78</v>
      </c>
      <c r="B78" s="14" t="s">
        <v>170</v>
      </c>
      <c r="C78" s="14">
        <v>2003</v>
      </c>
      <c r="D78" s="14" t="str">
        <f t="shared" si="5"/>
        <v>Moritz Rombach 03</v>
      </c>
      <c r="E78" s="15"/>
      <c r="F78" s="13" t="s">
        <v>8</v>
      </c>
      <c r="G78" s="12" t="str">
        <f t="shared" si="6"/>
        <v>m2003</v>
      </c>
      <c r="H78" s="27" t="s">
        <v>171</v>
      </c>
    </row>
    <row r="79" spans="1:11" x14ac:dyDescent="0.2">
      <c r="A79" s="35">
        <v>79</v>
      </c>
      <c r="B79" s="36" t="s">
        <v>104</v>
      </c>
      <c r="C79" s="36">
        <v>2005</v>
      </c>
      <c r="D79" s="36" t="str">
        <f t="shared" si="5"/>
        <v>Berno Willmann 05</v>
      </c>
      <c r="E79" s="37"/>
      <c r="F79" s="38" t="s">
        <v>8</v>
      </c>
      <c r="G79" s="67" t="str">
        <f t="shared" si="6"/>
        <v>m2005</v>
      </c>
      <c r="H79" s="27" t="s">
        <v>105</v>
      </c>
      <c r="I79" s="12"/>
      <c r="J79" s="12"/>
      <c r="K79" s="12"/>
    </row>
    <row r="80" spans="1:11" x14ac:dyDescent="0.2">
      <c r="A80" s="35">
        <v>80</v>
      </c>
      <c r="B80" s="36" t="s">
        <v>106</v>
      </c>
      <c r="C80" s="36">
        <v>2002</v>
      </c>
      <c r="D80" s="36" t="str">
        <f t="shared" si="5"/>
        <v>Moritz Weis 02</v>
      </c>
      <c r="E80" s="37"/>
      <c r="F80" s="38" t="s">
        <v>8</v>
      </c>
      <c r="G80" s="67" t="str">
        <f t="shared" si="6"/>
        <v>m2002</v>
      </c>
      <c r="H80" s="27" t="s">
        <v>107</v>
      </c>
      <c r="I80" s="12"/>
      <c r="J80" s="12"/>
      <c r="K80" s="12"/>
    </row>
    <row r="81" spans="1:12" x14ac:dyDescent="0.2">
      <c r="A81" s="35">
        <v>81</v>
      </c>
      <c r="B81" s="36" t="s">
        <v>108</v>
      </c>
      <c r="C81" s="36">
        <v>2005</v>
      </c>
      <c r="D81" s="36" t="str">
        <f t="shared" si="5"/>
        <v>Electra Weiler 05</v>
      </c>
      <c r="E81" s="37"/>
      <c r="F81" s="38" t="s">
        <v>7</v>
      </c>
      <c r="G81" s="67" t="str">
        <f t="shared" si="6"/>
        <v>w2005</v>
      </c>
      <c r="H81" s="40" t="s">
        <v>109</v>
      </c>
      <c r="I81" s="41">
        <v>23583</v>
      </c>
      <c r="J81" s="41" t="s">
        <v>110</v>
      </c>
      <c r="K81" s="41" t="s">
        <v>111</v>
      </c>
    </row>
    <row r="82" spans="1:12" x14ac:dyDescent="0.2">
      <c r="A82" s="35">
        <v>82</v>
      </c>
      <c r="B82" s="36" t="s">
        <v>112</v>
      </c>
      <c r="C82" s="36">
        <v>2004</v>
      </c>
      <c r="D82" s="36" t="str">
        <f t="shared" si="5"/>
        <v>Lilly Roser    04</v>
      </c>
      <c r="E82" s="37"/>
      <c r="F82" s="38" t="s">
        <v>7</v>
      </c>
      <c r="G82" s="67" t="str">
        <f t="shared" si="6"/>
        <v>w2004</v>
      </c>
      <c r="H82" s="42" t="s">
        <v>113</v>
      </c>
      <c r="I82" s="41">
        <v>23602</v>
      </c>
      <c r="J82" s="41" t="s">
        <v>114</v>
      </c>
      <c r="K82" s="41" t="s">
        <v>111</v>
      </c>
      <c r="L82" t="s">
        <v>115</v>
      </c>
    </row>
    <row r="83" spans="1:12" x14ac:dyDescent="0.2">
      <c r="A83" s="35">
        <v>83</v>
      </c>
      <c r="B83" s="36" t="s">
        <v>116</v>
      </c>
      <c r="C83" s="36">
        <v>2006</v>
      </c>
      <c r="D83" s="36" t="str">
        <f t="shared" si="5"/>
        <v>Lino  PARADELO  06</v>
      </c>
      <c r="E83" s="37"/>
      <c r="F83" s="38" t="s">
        <v>8</v>
      </c>
      <c r="G83" s="67" t="str">
        <f t="shared" si="6"/>
        <v>m2006</v>
      </c>
      <c r="H83" s="40" t="s">
        <v>117</v>
      </c>
      <c r="I83" s="41">
        <v>23553</v>
      </c>
      <c r="J83" s="41" t="s">
        <v>118</v>
      </c>
      <c r="K83" s="41" t="s">
        <v>111</v>
      </c>
    </row>
    <row r="84" spans="1:12" x14ac:dyDescent="0.2">
      <c r="A84" s="35">
        <v>84</v>
      </c>
      <c r="B84" s="36" t="s">
        <v>119</v>
      </c>
      <c r="C84" s="36">
        <v>2006</v>
      </c>
      <c r="D84" s="36" t="str">
        <f t="shared" si="5"/>
        <v>Felix Kimpel 06</v>
      </c>
      <c r="E84" s="37"/>
      <c r="F84" s="38" t="s">
        <v>8</v>
      </c>
      <c r="G84" s="67" t="str">
        <f t="shared" si="6"/>
        <v>m2006</v>
      </c>
      <c r="H84" s="40" t="s">
        <v>120</v>
      </c>
      <c r="I84" s="41">
        <v>24496</v>
      </c>
      <c r="J84" s="41" t="s">
        <v>121</v>
      </c>
      <c r="K84" s="41" t="s">
        <v>111</v>
      </c>
    </row>
    <row r="85" spans="1:12" x14ac:dyDescent="0.2">
      <c r="A85" s="35">
        <v>85</v>
      </c>
      <c r="B85" s="36" t="s">
        <v>122</v>
      </c>
      <c r="C85" s="36">
        <v>2007</v>
      </c>
      <c r="D85" s="36" t="str">
        <f t="shared" si="5"/>
        <v>Ole Giese 07</v>
      </c>
      <c r="E85" s="37"/>
      <c r="F85" s="38" t="s">
        <v>8</v>
      </c>
      <c r="G85" s="67" t="str">
        <f t="shared" si="6"/>
        <v>m2007</v>
      </c>
      <c r="H85" s="40" t="s">
        <v>123</v>
      </c>
      <c r="I85" s="41">
        <v>24216</v>
      </c>
      <c r="J85" s="41" t="s">
        <v>124</v>
      </c>
      <c r="K85" s="41" t="s">
        <v>111</v>
      </c>
      <c r="L85" t="s">
        <v>125</v>
      </c>
    </row>
    <row r="86" spans="1:12" x14ac:dyDescent="0.2">
      <c r="A86" s="35">
        <v>86</v>
      </c>
      <c r="B86" s="36" t="s">
        <v>126</v>
      </c>
      <c r="C86" s="36">
        <v>2004</v>
      </c>
      <c r="D86" s="36" t="str">
        <f t="shared" si="5"/>
        <v>Janne Buescher 04</v>
      </c>
      <c r="E86" s="37"/>
      <c r="F86" s="38" t="s">
        <v>8</v>
      </c>
      <c r="G86" s="67" t="str">
        <f t="shared" si="6"/>
        <v>m2004</v>
      </c>
      <c r="H86" s="40" t="s">
        <v>127</v>
      </c>
      <c r="I86" s="41">
        <v>24215</v>
      </c>
      <c r="J86" s="41" t="s">
        <v>124</v>
      </c>
      <c r="K86" s="41" t="s">
        <v>111</v>
      </c>
    </row>
    <row r="87" spans="1:12" x14ac:dyDescent="0.2">
      <c r="A87" s="35">
        <v>87</v>
      </c>
      <c r="B87" s="36" t="s">
        <v>128</v>
      </c>
      <c r="C87" s="36">
        <v>2004</v>
      </c>
      <c r="D87" s="36" t="str">
        <f t="shared" si="5"/>
        <v>Max Schilling 04</v>
      </c>
      <c r="E87" s="37"/>
      <c r="F87" s="38" t="s">
        <v>8</v>
      </c>
      <c r="G87" s="67" t="str">
        <f t="shared" si="6"/>
        <v>m2004</v>
      </c>
      <c r="H87" s="40" t="s">
        <v>129</v>
      </c>
      <c r="I87" s="41"/>
      <c r="J87" s="41"/>
      <c r="K87" s="41" t="s">
        <v>111</v>
      </c>
    </row>
    <row r="88" spans="1:12" x14ac:dyDescent="0.2">
      <c r="A88" s="35">
        <v>88</v>
      </c>
      <c r="B88" s="36" t="s">
        <v>172</v>
      </c>
      <c r="C88" s="36">
        <v>2003</v>
      </c>
      <c r="D88" s="36" t="str">
        <f t="shared" si="5"/>
        <v>Annalisa Valasek 03</v>
      </c>
      <c r="E88" s="37"/>
      <c r="F88" s="38" t="s">
        <v>7</v>
      </c>
      <c r="G88" s="67" t="str">
        <f t="shared" si="6"/>
        <v>w2003</v>
      </c>
      <c r="H88" s="40" t="s">
        <v>173</v>
      </c>
      <c r="I88" s="41">
        <v>21496</v>
      </c>
      <c r="J88" s="41" t="s">
        <v>124</v>
      </c>
      <c r="K88" s="41" t="s">
        <v>111</v>
      </c>
    </row>
    <row r="89" spans="1:12" x14ac:dyDescent="0.2">
      <c r="A89" s="35">
        <v>89</v>
      </c>
      <c r="B89" s="36" t="s">
        <v>130</v>
      </c>
      <c r="C89" s="36">
        <v>2004</v>
      </c>
      <c r="D89" s="36" t="str">
        <f t="shared" si="5"/>
        <v>Emilia Birkenmeier  04</v>
      </c>
      <c r="E89" s="37"/>
      <c r="F89" s="38" t="s">
        <v>7</v>
      </c>
      <c r="G89" s="67" t="str">
        <f t="shared" si="6"/>
        <v>w2004</v>
      </c>
      <c r="H89" s="40"/>
      <c r="I89" s="41"/>
      <c r="J89" s="41"/>
      <c r="K89" s="41"/>
    </row>
    <row r="90" spans="1:12" x14ac:dyDescent="0.2">
      <c r="A90" s="35">
        <v>90</v>
      </c>
      <c r="B90" s="36" t="s">
        <v>174</v>
      </c>
      <c r="C90" s="36">
        <v>2003</v>
      </c>
      <c r="D90" s="36" t="str">
        <f t="shared" si="5"/>
        <v>Luca-Alexander Christian 03</v>
      </c>
      <c r="E90" s="37"/>
      <c r="F90" s="38" t="s">
        <v>8</v>
      </c>
      <c r="G90" s="67" t="str">
        <f t="shared" si="6"/>
        <v>m2003</v>
      </c>
      <c r="H90" s="40"/>
      <c r="I90" s="41"/>
      <c r="J90" s="41"/>
      <c r="K90" s="41"/>
    </row>
    <row r="91" spans="1:12" x14ac:dyDescent="0.2">
      <c r="A91" s="35">
        <v>91</v>
      </c>
      <c r="B91" s="36" t="s">
        <v>175</v>
      </c>
      <c r="C91" s="36">
        <v>2004</v>
      </c>
      <c r="D91" s="36" t="str">
        <f t="shared" si="5"/>
        <v>Lias-Alexander Christian 04</v>
      </c>
      <c r="E91" s="37"/>
      <c r="F91" s="38" t="s">
        <v>8</v>
      </c>
      <c r="G91" s="67" t="str">
        <f t="shared" si="6"/>
        <v>m2004</v>
      </c>
      <c r="H91" s="40"/>
      <c r="I91" s="41"/>
      <c r="J91" s="41"/>
      <c r="K91" s="41"/>
    </row>
    <row r="92" spans="1:12" x14ac:dyDescent="0.2">
      <c r="A92" s="35">
        <v>92</v>
      </c>
      <c r="B92" s="36" t="s">
        <v>131</v>
      </c>
      <c r="C92" s="36">
        <v>2003</v>
      </c>
      <c r="D92" s="36" t="str">
        <f t="shared" si="5"/>
        <v>Nils Baumann 03</v>
      </c>
      <c r="E92" s="37"/>
      <c r="F92" s="38" t="s">
        <v>8</v>
      </c>
      <c r="G92" s="67" t="str">
        <f t="shared" si="6"/>
        <v>m2003</v>
      </c>
      <c r="H92" s="40"/>
      <c r="I92" s="41"/>
      <c r="J92" s="41"/>
      <c r="K92" s="41"/>
    </row>
    <row r="93" spans="1:12" x14ac:dyDescent="0.2">
      <c r="A93" s="35">
        <v>93</v>
      </c>
      <c r="B93" s="36" t="s">
        <v>176</v>
      </c>
      <c r="C93" s="36">
        <v>2002</v>
      </c>
      <c r="D93" s="36" t="str">
        <f t="shared" si="5"/>
        <v>Tobias Sigwart 02</v>
      </c>
      <c r="E93" s="37"/>
      <c r="F93" s="38" t="s">
        <v>8</v>
      </c>
      <c r="G93" s="67" t="str">
        <f t="shared" si="6"/>
        <v>m2002</v>
      </c>
      <c r="H93" s="40"/>
      <c r="I93" s="41"/>
      <c r="J93" s="41"/>
      <c r="K93" s="41"/>
    </row>
    <row r="94" spans="1:12" x14ac:dyDescent="0.2">
      <c r="A94" s="35">
        <v>94</v>
      </c>
      <c r="B94" s="36" t="s">
        <v>177</v>
      </c>
      <c r="C94" s="36">
        <v>2004</v>
      </c>
      <c r="D94" s="36" t="str">
        <f t="shared" ref="D94:D124" si="7">CONCATENATE(B94," ",RIGHT(C94,2))</f>
        <v>Christoph Sigwart 04</v>
      </c>
      <c r="E94" s="37"/>
      <c r="F94" s="38" t="s">
        <v>8</v>
      </c>
      <c r="G94" s="67" t="str">
        <f t="shared" si="6"/>
        <v>m2004</v>
      </c>
      <c r="H94" s="40"/>
      <c r="I94" s="41"/>
      <c r="J94" s="41"/>
      <c r="K94" s="41"/>
    </row>
    <row r="95" spans="1:12" x14ac:dyDescent="0.2">
      <c r="A95" s="35">
        <v>100</v>
      </c>
      <c r="B95" s="36" t="s">
        <v>178</v>
      </c>
      <c r="C95" s="36">
        <v>2003</v>
      </c>
      <c r="D95" s="36" t="str">
        <f t="shared" si="7"/>
        <v>Laura Disch 03</v>
      </c>
      <c r="E95" s="37"/>
      <c r="F95" s="38" t="s">
        <v>7</v>
      </c>
      <c r="G95" s="67" t="str">
        <f t="shared" si="6"/>
        <v>w2003</v>
      </c>
      <c r="H95" s="40"/>
      <c r="I95" s="41"/>
      <c r="J95" s="41"/>
      <c r="K95" s="41"/>
    </row>
    <row r="96" spans="1:12" x14ac:dyDescent="0.2">
      <c r="A96" s="35">
        <v>101</v>
      </c>
      <c r="B96" s="36" t="s">
        <v>133</v>
      </c>
      <c r="C96" s="36">
        <v>2006</v>
      </c>
      <c r="D96" s="36" t="str">
        <f t="shared" si="7"/>
        <v>Max Braith 06</v>
      </c>
      <c r="E96" s="15" t="s">
        <v>56</v>
      </c>
      <c r="F96" s="38" t="s">
        <v>8</v>
      </c>
      <c r="G96" s="67" t="str">
        <f t="shared" si="6"/>
        <v>m2006</v>
      </c>
      <c r="H96" s="40"/>
      <c r="I96" s="41"/>
      <c r="J96" s="41"/>
      <c r="K96" s="41"/>
    </row>
    <row r="97" spans="1:11" x14ac:dyDescent="0.2">
      <c r="A97" s="35">
        <v>102</v>
      </c>
      <c r="B97" s="36" t="s">
        <v>134</v>
      </c>
      <c r="C97" s="36">
        <v>2008</v>
      </c>
      <c r="D97" s="36" t="str">
        <f t="shared" si="7"/>
        <v>Lotti Braith 08</v>
      </c>
      <c r="E97" s="15" t="s">
        <v>56</v>
      </c>
      <c r="F97" s="38" t="s">
        <v>7</v>
      </c>
      <c r="G97" s="67" t="str">
        <f t="shared" si="6"/>
        <v>w2008</v>
      </c>
      <c r="H97" s="40"/>
      <c r="I97" s="41"/>
      <c r="J97" s="41"/>
      <c r="K97" s="41"/>
    </row>
    <row r="98" spans="1:11" x14ac:dyDescent="0.2">
      <c r="A98" s="35">
        <v>103</v>
      </c>
      <c r="B98" s="36" t="s">
        <v>135</v>
      </c>
      <c r="C98" s="36">
        <v>2008</v>
      </c>
      <c r="D98" s="36" t="str">
        <f t="shared" si="7"/>
        <v>Jule Büssing 08</v>
      </c>
      <c r="E98" s="15" t="s">
        <v>56</v>
      </c>
      <c r="F98" s="38" t="s">
        <v>7</v>
      </c>
      <c r="G98" s="67" t="str">
        <f t="shared" ref="G98:G124" si="8">CONCATENATE(F98,C98)</f>
        <v>w2008</v>
      </c>
      <c r="H98" s="40"/>
      <c r="I98" s="41"/>
      <c r="J98" s="41"/>
      <c r="K98" s="41"/>
    </row>
    <row r="99" spans="1:11" x14ac:dyDescent="0.2">
      <c r="A99" s="35">
        <v>104</v>
      </c>
      <c r="B99" s="36" t="s">
        <v>179</v>
      </c>
      <c r="C99" s="36">
        <v>2007</v>
      </c>
      <c r="D99" s="36" t="str">
        <f t="shared" si="7"/>
        <v>Koch Johanna 07</v>
      </c>
      <c r="E99" s="15" t="s">
        <v>56</v>
      </c>
      <c r="F99" s="38" t="s">
        <v>7</v>
      </c>
      <c r="G99" s="67" t="str">
        <f t="shared" si="8"/>
        <v>w2007</v>
      </c>
      <c r="H99" s="40"/>
      <c r="I99" s="41"/>
      <c r="J99" s="41"/>
      <c r="K99" s="41"/>
    </row>
    <row r="100" spans="1:11" x14ac:dyDescent="0.2">
      <c r="A100" s="35">
        <v>105</v>
      </c>
      <c r="B100" s="36" t="s">
        <v>136</v>
      </c>
      <c r="C100" s="36">
        <v>2008</v>
      </c>
      <c r="D100" s="36" t="str">
        <f t="shared" si="7"/>
        <v>Finn-Luis Ammerer  08</v>
      </c>
      <c r="E100" s="15" t="s">
        <v>56</v>
      </c>
      <c r="F100" s="38" t="s">
        <v>8</v>
      </c>
      <c r="G100" s="67" t="str">
        <f t="shared" si="8"/>
        <v>m2008</v>
      </c>
      <c r="H100" s="40"/>
      <c r="I100" s="41"/>
      <c r="J100" s="41"/>
      <c r="K100" s="41"/>
    </row>
    <row r="101" spans="1:11" x14ac:dyDescent="0.2">
      <c r="A101" s="35">
        <v>106</v>
      </c>
      <c r="B101" s="36" t="s">
        <v>137</v>
      </c>
      <c r="C101" s="36">
        <v>2009</v>
      </c>
      <c r="D101" s="36" t="str">
        <f t="shared" si="7"/>
        <v>Maximilian Valasek 09</v>
      </c>
      <c r="E101" s="37"/>
      <c r="F101" s="38" t="s">
        <v>8</v>
      </c>
      <c r="G101" s="67" t="str">
        <f t="shared" si="8"/>
        <v>m2009</v>
      </c>
      <c r="H101" s="40"/>
      <c r="I101" s="41"/>
      <c r="J101" s="41"/>
      <c r="K101" s="41"/>
    </row>
    <row r="102" spans="1:11" x14ac:dyDescent="0.2">
      <c r="A102" s="35">
        <v>107</v>
      </c>
      <c r="B102" s="36" t="s">
        <v>138</v>
      </c>
      <c r="C102" s="36">
        <v>2006</v>
      </c>
      <c r="D102" s="36" t="str">
        <f t="shared" si="7"/>
        <v>Emilia Valasek 06</v>
      </c>
      <c r="E102" s="37"/>
      <c r="F102" s="38" t="s">
        <v>7</v>
      </c>
      <c r="G102" s="67" t="str">
        <f t="shared" si="8"/>
        <v>w2006</v>
      </c>
      <c r="H102" s="40"/>
      <c r="I102" s="41"/>
      <c r="J102" s="41"/>
      <c r="K102" s="41"/>
    </row>
    <row r="103" spans="1:11" x14ac:dyDescent="0.2">
      <c r="A103" s="35">
        <v>108</v>
      </c>
      <c r="B103" s="36" t="s">
        <v>139</v>
      </c>
      <c r="C103" s="36">
        <v>2008</v>
      </c>
      <c r="D103" s="36" t="str">
        <f t="shared" si="7"/>
        <v>Valerie Franz 08</v>
      </c>
      <c r="E103" s="15" t="s">
        <v>56</v>
      </c>
      <c r="F103" s="38" t="s">
        <v>7</v>
      </c>
      <c r="G103" s="67" t="str">
        <f t="shared" si="8"/>
        <v>w2008</v>
      </c>
      <c r="H103" s="40"/>
      <c r="I103" s="41"/>
      <c r="J103" s="41"/>
      <c r="K103" s="41"/>
    </row>
    <row r="104" spans="1:11" x14ac:dyDescent="0.2">
      <c r="A104" s="35">
        <v>109</v>
      </c>
      <c r="B104" s="36" t="s">
        <v>140</v>
      </c>
      <c r="C104" s="36">
        <v>2008</v>
      </c>
      <c r="D104" s="36" t="str">
        <f t="shared" si="7"/>
        <v>Mika Franz 08</v>
      </c>
      <c r="E104" s="15" t="s">
        <v>56</v>
      </c>
      <c r="F104" s="38" t="s">
        <v>8</v>
      </c>
      <c r="G104" s="67" t="str">
        <f t="shared" si="8"/>
        <v>m2008</v>
      </c>
      <c r="H104" s="40"/>
      <c r="I104" s="41"/>
      <c r="J104" s="41"/>
      <c r="K104" s="41"/>
    </row>
    <row r="105" spans="1:11" x14ac:dyDescent="0.2">
      <c r="A105" s="35">
        <v>110</v>
      </c>
      <c r="B105" s="36" t="s">
        <v>180</v>
      </c>
      <c r="C105" s="36">
        <v>2008</v>
      </c>
      <c r="D105" s="36" t="str">
        <f t="shared" si="7"/>
        <v>Benedikt Körper 08</v>
      </c>
      <c r="E105" s="15" t="s">
        <v>56</v>
      </c>
      <c r="F105" s="38" t="s">
        <v>8</v>
      </c>
      <c r="G105" s="67" t="str">
        <f t="shared" si="8"/>
        <v>m2008</v>
      </c>
      <c r="H105" s="40"/>
      <c r="I105" s="41"/>
      <c r="J105" s="41"/>
      <c r="K105" s="41"/>
    </row>
    <row r="106" spans="1:11" x14ac:dyDescent="0.2">
      <c r="A106" s="35">
        <v>111</v>
      </c>
      <c r="B106" s="36" t="s">
        <v>141</v>
      </c>
      <c r="C106" s="36">
        <v>2008</v>
      </c>
      <c r="D106" s="36" t="str">
        <f t="shared" si="7"/>
        <v>Maximilian Schmidt 08</v>
      </c>
      <c r="E106" s="15" t="s">
        <v>56</v>
      </c>
      <c r="F106" s="38" t="s">
        <v>8</v>
      </c>
      <c r="G106" s="67" t="str">
        <f t="shared" si="8"/>
        <v>m2008</v>
      </c>
      <c r="H106" s="40"/>
      <c r="I106" s="41"/>
      <c r="J106" s="41"/>
      <c r="K106" s="41"/>
    </row>
    <row r="107" spans="1:11" x14ac:dyDescent="0.2">
      <c r="A107" s="46">
        <v>112</v>
      </c>
      <c r="B107" s="68" t="s">
        <v>181</v>
      </c>
      <c r="C107" s="1">
        <v>2000</v>
      </c>
      <c r="D107" s="36" t="str">
        <f t="shared" si="7"/>
        <v>Agisa Klocke 00</v>
      </c>
      <c r="E107" s="69" t="s">
        <v>182</v>
      </c>
      <c r="F107" s="38" t="s">
        <v>7</v>
      </c>
      <c r="G107" s="67" t="str">
        <f t="shared" si="8"/>
        <v>w2000</v>
      </c>
      <c r="H107" s="40"/>
      <c r="I107" s="41"/>
      <c r="J107" s="41"/>
      <c r="K107" s="41"/>
    </row>
    <row r="108" spans="1:11" x14ac:dyDescent="0.2">
      <c r="A108" s="46">
        <v>113</v>
      </c>
      <c r="B108" s="68" t="s">
        <v>183</v>
      </c>
      <c r="C108" s="1">
        <v>2007</v>
      </c>
      <c r="D108" s="36" t="str">
        <f t="shared" si="7"/>
        <v>Amelie Rapp 07</v>
      </c>
      <c r="E108" s="69" t="s">
        <v>182</v>
      </c>
      <c r="F108" s="38" t="s">
        <v>7</v>
      </c>
      <c r="G108" s="67" t="str">
        <f t="shared" si="8"/>
        <v>w2007</v>
      </c>
      <c r="H108" s="40"/>
      <c r="I108" s="41"/>
      <c r="J108" s="41"/>
      <c r="K108" s="41"/>
    </row>
    <row r="109" spans="1:11" x14ac:dyDescent="0.2">
      <c r="A109" s="46">
        <v>114</v>
      </c>
      <c r="B109" s="68" t="s">
        <v>184</v>
      </c>
      <c r="C109" s="1">
        <v>2004</v>
      </c>
      <c r="D109" s="36" t="str">
        <f t="shared" si="7"/>
        <v>Anna Mast 04</v>
      </c>
      <c r="E109" s="69" t="s">
        <v>182</v>
      </c>
      <c r="F109" s="38" t="s">
        <v>7</v>
      </c>
      <c r="G109" s="67" t="str">
        <f t="shared" si="8"/>
        <v>w2004</v>
      </c>
      <c r="H109" s="40"/>
      <c r="I109" s="41"/>
      <c r="J109" s="41"/>
      <c r="K109" s="41"/>
    </row>
    <row r="110" spans="1:11" x14ac:dyDescent="0.2">
      <c r="A110" s="46">
        <v>115</v>
      </c>
      <c r="B110" s="68" t="s">
        <v>185</v>
      </c>
      <c r="C110" s="1">
        <v>2000</v>
      </c>
      <c r="D110" s="36" t="str">
        <f t="shared" si="7"/>
        <v>Dominik Metzger 00</v>
      </c>
      <c r="E110" s="69" t="s">
        <v>182</v>
      </c>
      <c r="F110" s="38" t="s">
        <v>8</v>
      </c>
      <c r="G110" s="67" t="str">
        <f t="shared" si="8"/>
        <v>m2000</v>
      </c>
      <c r="H110" s="40"/>
      <c r="I110" s="41"/>
      <c r="J110" s="41"/>
      <c r="K110" s="41"/>
    </row>
    <row r="111" spans="1:11" x14ac:dyDescent="0.2">
      <c r="A111" s="46">
        <v>116</v>
      </c>
      <c r="B111" s="68" t="s">
        <v>186</v>
      </c>
      <c r="C111" s="1">
        <v>2004</v>
      </c>
      <c r="D111" s="36" t="str">
        <f t="shared" si="7"/>
        <v>Finn Klocke 04</v>
      </c>
      <c r="E111" s="69" t="s">
        <v>182</v>
      </c>
      <c r="F111" s="38" t="s">
        <v>8</v>
      </c>
      <c r="G111" s="67" t="str">
        <f t="shared" si="8"/>
        <v>m2004</v>
      </c>
      <c r="H111" s="40"/>
      <c r="I111" s="41"/>
      <c r="J111" s="41"/>
      <c r="K111" s="41"/>
    </row>
    <row r="112" spans="1:11" x14ac:dyDescent="0.2">
      <c r="A112" s="46">
        <v>117</v>
      </c>
      <c r="B112" s="68" t="s">
        <v>187</v>
      </c>
      <c r="C112" s="1">
        <v>2005</v>
      </c>
      <c r="D112" s="36" t="str">
        <f t="shared" si="7"/>
        <v>Jana Schoch 05</v>
      </c>
      <c r="E112" s="69" t="s">
        <v>182</v>
      </c>
      <c r="F112" s="38" t="s">
        <v>7</v>
      </c>
      <c r="G112" s="67" t="str">
        <f t="shared" si="8"/>
        <v>w2005</v>
      </c>
      <c r="H112" s="40"/>
      <c r="I112" s="41"/>
      <c r="J112" s="41"/>
      <c r="K112" s="41"/>
    </row>
    <row r="113" spans="1:11" x14ac:dyDescent="0.2">
      <c r="A113" s="46">
        <v>118</v>
      </c>
      <c r="B113" s="68" t="s">
        <v>188</v>
      </c>
      <c r="C113" s="1">
        <v>2008</v>
      </c>
      <c r="D113" s="36" t="str">
        <f t="shared" si="7"/>
        <v>Katharina Metzger 08</v>
      </c>
      <c r="E113" s="69" t="s">
        <v>182</v>
      </c>
      <c r="F113" s="38" t="s">
        <v>7</v>
      </c>
      <c r="G113" s="67" t="str">
        <f t="shared" si="8"/>
        <v>w2008</v>
      </c>
      <c r="H113" s="40"/>
      <c r="I113" s="41"/>
      <c r="J113" s="41"/>
      <c r="K113" s="41"/>
    </row>
    <row r="114" spans="1:11" s="12" customFormat="1" x14ac:dyDescent="0.2">
      <c r="A114" s="46">
        <v>119</v>
      </c>
      <c r="B114" s="68" t="s">
        <v>189</v>
      </c>
      <c r="C114" s="1">
        <v>2008</v>
      </c>
      <c r="D114" s="36" t="str">
        <f t="shared" si="7"/>
        <v>Luis Munk 08</v>
      </c>
      <c r="E114" s="69" t="s">
        <v>182</v>
      </c>
      <c r="F114" s="38" t="s">
        <v>8</v>
      </c>
      <c r="G114" s="67" t="str">
        <f t="shared" si="8"/>
        <v>m2008</v>
      </c>
      <c r="H114" s="27"/>
    </row>
    <row r="115" spans="1:11" x14ac:dyDescent="0.2">
      <c r="A115" s="46">
        <v>120</v>
      </c>
      <c r="B115" s="68" t="s">
        <v>190</v>
      </c>
      <c r="C115" s="1">
        <v>2007</v>
      </c>
      <c r="D115" s="36" t="str">
        <f t="shared" si="7"/>
        <v>Marcel Huber  07</v>
      </c>
      <c r="E115" s="69" t="s">
        <v>182</v>
      </c>
      <c r="F115" s="38" t="s">
        <v>8</v>
      </c>
      <c r="G115" s="67" t="str">
        <f t="shared" si="8"/>
        <v>m2007</v>
      </c>
    </row>
    <row r="116" spans="1:11" x14ac:dyDescent="0.2">
      <c r="A116" s="46">
        <v>121</v>
      </c>
      <c r="B116" s="68" t="s">
        <v>191</v>
      </c>
      <c r="C116" s="1">
        <v>2007</v>
      </c>
      <c r="D116" s="36" t="str">
        <f t="shared" si="7"/>
        <v>Matti Munk 07</v>
      </c>
      <c r="E116" s="69" t="s">
        <v>182</v>
      </c>
      <c r="F116" s="38" t="s">
        <v>8</v>
      </c>
      <c r="G116" s="67" t="str">
        <f t="shared" si="8"/>
        <v>m2007</v>
      </c>
    </row>
    <row r="117" spans="1:11" x14ac:dyDescent="0.2">
      <c r="A117" s="46">
        <v>122</v>
      </c>
      <c r="B117" s="68" t="s">
        <v>192</v>
      </c>
      <c r="C117" s="1">
        <v>2001</v>
      </c>
      <c r="D117" s="36" t="str">
        <f t="shared" si="7"/>
        <v>Nicolina  Kohn  01</v>
      </c>
      <c r="E117" s="69" t="s">
        <v>182</v>
      </c>
      <c r="F117" s="38" t="s">
        <v>7</v>
      </c>
      <c r="G117" s="67" t="str">
        <f t="shared" si="8"/>
        <v>w2001</v>
      </c>
    </row>
    <row r="118" spans="1:11" x14ac:dyDescent="0.2">
      <c r="A118" s="46">
        <v>123</v>
      </c>
      <c r="B118" s="68" t="s">
        <v>193</v>
      </c>
      <c r="C118" s="1">
        <v>2005</v>
      </c>
      <c r="D118" s="36" t="str">
        <f t="shared" si="7"/>
        <v>Sophia Rapp 05</v>
      </c>
      <c r="E118" s="69" t="s">
        <v>182</v>
      </c>
      <c r="F118" s="38" t="s">
        <v>7</v>
      </c>
      <c r="G118" s="67" t="str">
        <f t="shared" si="8"/>
        <v>w2005</v>
      </c>
    </row>
    <row r="119" spans="1:11" x14ac:dyDescent="0.2">
      <c r="A119" s="46">
        <v>124</v>
      </c>
      <c r="B119" s="68" t="s">
        <v>194</v>
      </c>
      <c r="C119" s="70">
        <v>2002</v>
      </c>
      <c r="D119" s="36" t="str">
        <f t="shared" si="7"/>
        <v>Tobias Herre 02</v>
      </c>
      <c r="E119" s="69" t="s">
        <v>182</v>
      </c>
      <c r="F119" s="38" t="s">
        <v>8</v>
      </c>
      <c r="G119" s="67" t="str">
        <f t="shared" si="8"/>
        <v>m2002</v>
      </c>
    </row>
    <row r="120" spans="1:11" s="12" customFormat="1" x14ac:dyDescent="0.2">
      <c r="A120" s="46">
        <v>125</v>
      </c>
      <c r="B120" s="12" t="s">
        <v>195</v>
      </c>
      <c r="C120" s="70">
        <v>2001</v>
      </c>
      <c r="D120" s="36" t="str">
        <f t="shared" si="7"/>
        <v>Valentin  Kohn  01</v>
      </c>
      <c r="E120" s="69" t="s">
        <v>182</v>
      </c>
      <c r="F120" s="38" t="s">
        <v>8</v>
      </c>
      <c r="G120" s="67" t="str">
        <f t="shared" si="8"/>
        <v>m2001</v>
      </c>
      <c r="H120" s="27"/>
    </row>
    <row r="121" spans="1:11" x14ac:dyDescent="0.2">
      <c r="A121" s="53">
        <v>126</v>
      </c>
      <c r="B121" s="71" t="s">
        <v>196</v>
      </c>
      <c r="C121" s="72">
        <v>1993</v>
      </c>
      <c r="D121" s="73" t="str">
        <f t="shared" si="7"/>
        <v>Timn Simon 93</v>
      </c>
      <c r="E121" s="54" t="s">
        <v>197</v>
      </c>
      <c r="F121" s="53" t="s">
        <v>8</v>
      </c>
      <c r="G121" s="67" t="str">
        <f t="shared" si="8"/>
        <v>m1993</v>
      </c>
      <c r="H121" s="27"/>
      <c r="I121" s="12"/>
      <c r="J121" s="12"/>
      <c r="K121" s="12"/>
    </row>
    <row r="122" spans="1:11" x14ac:dyDescent="0.2">
      <c r="A122" s="53">
        <v>127</v>
      </c>
      <c r="B122" s="71" t="s">
        <v>142</v>
      </c>
      <c r="C122" s="72">
        <v>2004</v>
      </c>
      <c r="D122" s="73" t="str">
        <f t="shared" si="7"/>
        <v>John Holzer 04</v>
      </c>
      <c r="E122" s="54" t="s">
        <v>143</v>
      </c>
      <c r="F122" s="53" t="s">
        <v>8</v>
      </c>
      <c r="G122" s="74" t="str">
        <f t="shared" si="8"/>
        <v>m2004</v>
      </c>
      <c r="H122" s="27"/>
      <c r="I122" s="12"/>
      <c r="J122" s="12"/>
      <c r="K122" s="12"/>
    </row>
    <row r="123" spans="1:11" x14ac:dyDescent="0.2">
      <c r="A123" s="1">
        <v>128</v>
      </c>
      <c r="B123" s="2" t="s">
        <v>144</v>
      </c>
      <c r="C123" s="2">
        <v>2009</v>
      </c>
      <c r="D123" s="1" t="str">
        <f t="shared" si="7"/>
        <v>Gwyneth Holzer 09</v>
      </c>
      <c r="E123" s="2" t="s">
        <v>143</v>
      </c>
      <c r="F123" s="53" t="s">
        <v>7</v>
      </c>
      <c r="G123" s="74" t="str">
        <f t="shared" si="8"/>
        <v>w2009</v>
      </c>
    </row>
    <row r="124" spans="1:11" x14ac:dyDescent="0.2">
      <c r="A124" s="53">
        <v>129</v>
      </c>
      <c r="B124" s="71" t="s">
        <v>145</v>
      </c>
      <c r="C124" s="72">
        <v>2009</v>
      </c>
      <c r="D124" s="73" t="str">
        <f t="shared" si="7"/>
        <v>Anna Ringwald 09</v>
      </c>
      <c r="E124" s="54" t="s">
        <v>146</v>
      </c>
      <c r="F124" s="53" t="s">
        <v>7</v>
      </c>
      <c r="G124" s="74" t="str">
        <f t="shared" si="8"/>
        <v>w2009</v>
      </c>
    </row>
    <row r="137" spans="1:8" s="12" customFormat="1" x14ac:dyDescent="0.2">
      <c r="A137" s="13">
        <v>95</v>
      </c>
      <c r="B137" s="14" t="s">
        <v>147</v>
      </c>
      <c r="C137" s="14">
        <v>1961</v>
      </c>
      <c r="D137" s="14"/>
      <c r="E137" s="15"/>
      <c r="F137" s="13"/>
      <c r="G137" s="12" t="str">
        <f>CONCATENATE(F137,C137)</f>
        <v>1961</v>
      </c>
      <c r="H137" s="27"/>
    </row>
    <row r="138" spans="1:8" s="12" customFormat="1" x14ac:dyDescent="0.2">
      <c r="A138" s="13">
        <v>96</v>
      </c>
      <c r="B138" s="14" t="s">
        <v>148</v>
      </c>
      <c r="C138" s="14"/>
      <c r="D138" s="14"/>
      <c r="E138" s="15"/>
      <c r="F138" s="13"/>
      <c r="G138" s="12" t="str">
        <f>CONCATENATE(F138,C138)</f>
        <v/>
      </c>
      <c r="H138" s="27"/>
    </row>
    <row r="139" spans="1:8" s="12" customFormat="1" x14ac:dyDescent="0.2">
      <c r="A139" s="13">
        <v>97</v>
      </c>
      <c r="B139" s="14" t="s">
        <v>149</v>
      </c>
      <c r="C139" s="14">
        <v>1963</v>
      </c>
      <c r="D139" s="14"/>
      <c r="E139" s="15"/>
      <c r="F139" s="13"/>
      <c r="G139" s="12" t="str">
        <f>CONCATENATE(F139,C139)</f>
        <v>1963</v>
      </c>
      <c r="H139" s="27"/>
    </row>
    <row r="140" spans="1:8" s="12" customFormat="1" x14ac:dyDescent="0.2">
      <c r="A140" s="13">
        <v>98</v>
      </c>
      <c r="B140" s="14" t="s">
        <v>150</v>
      </c>
      <c r="C140" s="14">
        <v>1962</v>
      </c>
      <c r="D140" s="14"/>
      <c r="E140" s="15"/>
      <c r="F140" s="13"/>
      <c r="G140" s="12" t="str">
        <f>CONCATENATE(F140,C140)</f>
        <v>1962</v>
      </c>
      <c r="H140" s="27"/>
    </row>
    <row r="141" spans="1:8" s="12" customFormat="1" x14ac:dyDescent="0.2">
      <c r="A141" s="75">
        <v>99</v>
      </c>
      <c r="B141" s="64" t="s">
        <v>151</v>
      </c>
      <c r="C141" s="64"/>
      <c r="D141" s="64"/>
      <c r="E141" s="76"/>
      <c r="F141" s="75"/>
      <c r="G141" s="12" t="str">
        <f>CONCATENATE(F141,C141)</f>
        <v/>
      </c>
      <c r="H141" s="27"/>
    </row>
  </sheetData>
  <autoFilter ref="A1:G121" xr:uid="{00000000-0009-0000-0000-000001000000}"/>
  <hyperlinks>
    <hyperlink ref="H82" r:id="rId1" xr:uid="{00000000-0004-0000-0100-000000000000}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4"/>
  <sheetViews>
    <sheetView zoomScaleNormal="100" workbookViewId="0">
      <selection activeCell="E2" sqref="E2"/>
    </sheetView>
  </sheetViews>
  <sheetFormatPr baseColWidth="10" defaultColWidth="8.83203125" defaultRowHeight="15" x14ac:dyDescent="0.2"/>
  <cols>
    <col min="1" max="1" width="27.5" customWidth="1"/>
    <col min="2" max="2" width="15.33203125" customWidth="1"/>
    <col min="3" max="3" width="7.1640625" style="53" customWidth="1"/>
    <col min="4" max="4" width="5.83203125" customWidth="1"/>
    <col min="5" max="5" width="11" style="207" customWidth="1"/>
    <col min="6" max="6" width="5.33203125" customWidth="1"/>
    <col min="7" max="8" width="8.33203125" customWidth="1"/>
    <col min="9" max="18" width="10.83203125" customWidth="1"/>
    <col min="19" max="19" width="12.33203125" customWidth="1"/>
    <col min="20" max="20" width="10.83203125" customWidth="1"/>
    <col min="21" max="21" width="13.1640625" customWidth="1"/>
    <col min="22" max="22" width="9" customWidth="1"/>
    <col min="23" max="1025" width="10.83203125" customWidth="1"/>
  </cols>
  <sheetData>
    <row r="1" spans="1:23" x14ac:dyDescent="0.2">
      <c r="A1" s="357" t="s">
        <v>1</v>
      </c>
      <c r="B1" s="358" t="s">
        <v>382</v>
      </c>
      <c r="C1" s="358" t="s">
        <v>407</v>
      </c>
      <c r="D1" s="358" t="s">
        <v>2</v>
      </c>
      <c r="E1" s="359" t="s">
        <v>408</v>
      </c>
      <c r="F1" s="358" t="s">
        <v>383</v>
      </c>
      <c r="G1" s="358" t="s">
        <v>259</v>
      </c>
      <c r="H1" s="360" t="s">
        <v>255</v>
      </c>
      <c r="I1" s="307" t="s">
        <v>7</v>
      </c>
      <c r="J1" s="128">
        <f>COUNTIF(F:F,I1)</f>
        <v>10</v>
      </c>
      <c r="K1" s="173"/>
    </row>
    <row r="2" spans="1:23" x14ac:dyDescent="0.2">
      <c r="A2" s="361" t="s">
        <v>321</v>
      </c>
      <c r="B2" s="362">
        <v>52</v>
      </c>
      <c r="C2" s="362" t="s">
        <v>409</v>
      </c>
      <c r="D2" s="362">
        <v>2006</v>
      </c>
      <c r="E2" s="363">
        <v>350</v>
      </c>
      <c r="F2" s="1" t="s">
        <v>7</v>
      </c>
      <c r="G2" s="1" t="s">
        <v>410</v>
      </c>
      <c r="H2" s="131">
        <v>1</v>
      </c>
      <c r="I2" s="314" t="s">
        <v>8</v>
      </c>
      <c r="J2" s="1">
        <f>COUNTIF(F:F,I2)</f>
        <v>8</v>
      </c>
      <c r="K2" s="92"/>
    </row>
    <row r="3" spans="1:23" x14ac:dyDescent="0.2">
      <c r="A3" s="361" t="s">
        <v>411</v>
      </c>
      <c r="B3" s="362">
        <v>56</v>
      </c>
      <c r="C3" s="362" t="s">
        <v>409</v>
      </c>
      <c r="D3" s="362">
        <v>2007</v>
      </c>
      <c r="E3" s="363">
        <v>350</v>
      </c>
      <c r="F3" s="1" t="s">
        <v>8</v>
      </c>
      <c r="G3" s="1" t="s">
        <v>412</v>
      </c>
      <c r="H3" s="131">
        <v>4</v>
      </c>
      <c r="I3" s="314" t="s">
        <v>387</v>
      </c>
      <c r="J3" s="1">
        <f>COUNTIF(F:F,I3)</f>
        <v>3</v>
      </c>
      <c r="K3" s="92"/>
      <c r="S3" t="s">
        <v>413</v>
      </c>
      <c r="U3" t="s">
        <v>326</v>
      </c>
      <c r="V3" t="s">
        <v>414</v>
      </c>
    </row>
    <row r="4" spans="1:23" x14ac:dyDescent="0.2">
      <c r="A4" s="361" t="s">
        <v>317</v>
      </c>
      <c r="B4" s="362">
        <v>54</v>
      </c>
      <c r="C4" s="362" t="s">
        <v>409</v>
      </c>
      <c r="D4" s="362">
        <v>2007</v>
      </c>
      <c r="E4" s="363">
        <v>350</v>
      </c>
      <c r="F4" s="1" t="s">
        <v>8</v>
      </c>
      <c r="G4" s="1" t="s">
        <v>415</v>
      </c>
      <c r="H4" s="131">
        <v>4</v>
      </c>
      <c r="I4" s="336"/>
      <c r="J4" s="156">
        <f>SUM(J1:J3)</f>
        <v>21</v>
      </c>
      <c r="K4" s="160"/>
      <c r="P4">
        <v>87.5</v>
      </c>
      <c r="Q4">
        <v>4</v>
      </c>
      <c r="S4" s="207">
        <f>(P4+$Q$3)*Q4</f>
        <v>350</v>
      </c>
      <c r="T4" t="s">
        <v>416</v>
      </c>
      <c r="U4">
        <v>4</v>
      </c>
      <c r="V4">
        <v>3</v>
      </c>
      <c r="W4" s="207">
        <f>S4*V4*U4</f>
        <v>4200</v>
      </c>
    </row>
    <row r="5" spans="1:23" x14ac:dyDescent="0.2">
      <c r="A5" s="361" t="s">
        <v>318</v>
      </c>
      <c r="B5" s="362">
        <v>58</v>
      </c>
      <c r="C5" s="362" t="s">
        <v>409</v>
      </c>
      <c r="D5" s="362">
        <v>2007</v>
      </c>
      <c r="E5" s="363">
        <v>350</v>
      </c>
      <c r="F5" s="1" t="s">
        <v>8</v>
      </c>
      <c r="G5" s="1" t="s">
        <v>415</v>
      </c>
      <c r="H5" s="131">
        <v>4</v>
      </c>
      <c r="I5" s="53"/>
      <c r="J5" s="53"/>
      <c r="P5">
        <v>92.5</v>
      </c>
      <c r="Q5">
        <v>3</v>
      </c>
      <c r="S5" s="207">
        <f>(P5+$Q$3)*Q5</f>
        <v>277.5</v>
      </c>
      <c r="T5" t="s">
        <v>417</v>
      </c>
      <c r="U5">
        <v>3</v>
      </c>
      <c r="V5">
        <v>2</v>
      </c>
      <c r="W5" s="207">
        <f>S5*V5*U5</f>
        <v>1665</v>
      </c>
    </row>
    <row r="6" spans="1:23" ht="21" x14ac:dyDescent="0.25">
      <c r="A6" s="361" t="s">
        <v>37</v>
      </c>
      <c r="B6" s="362">
        <v>12</v>
      </c>
      <c r="C6" s="362" t="s">
        <v>409</v>
      </c>
      <c r="D6" s="362">
        <v>2005</v>
      </c>
      <c r="E6" s="363">
        <v>350</v>
      </c>
      <c r="F6" s="1" t="s">
        <v>7</v>
      </c>
      <c r="G6" s="1" t="s">
        <v>410</v>
      </c>
      <c r="H6" s="131">
        <v>1</v>
      </c>
      <c r="I6" s="445" t="s">
        <v>255</v>
      </c>
      <c r="J6" s="445"/>
      <c r="K6" s="445"/>
      <c r="P6">
        <v>102.5</v>
      </c>
      <c r="Q6">
        <v>3</v>
      </c>
      <c r="S6" s="207">
        <f>(P6+$Q$3)*Q6</f>
        <v>307.5</v>
      </c>
      <c r="T6" t="s">
        <v>418</v>
      </c>
      <c r="U6">
        <v>3</v>
      </c>
      <c r="V6">
        <v>1</v>
      </c>
      <c r="W6" s="207">
        <f>S6*V6*U6</f>
        <v>922.5</v>
      </c>
    </row>
    <row r="7" spans="1:23" x14ac:dyDescent="0.2">
      <c r="A7" s="361" t="s">
        <v>12</v>
      </c>
      <c r="B7" s="362">
        <v>2</v>
      </c>
      <c r="C7" s="362" t="s">
        <v>409</v>
      </c>
      <c r="D7" s="362">
        <v>2005</v>
      </c>
      <c r="E7" s="363">
        <v>350</v>
      </c>
      <c r="F7" s="1" t="s">
        <v>8</v>
      </c>
      <c r="G7" s="1" t="s">
        <v>410</v>
      </c>
      <c r="H7" s="131">
        <v>4</v>
      </c>
      <c r="I7" s="289">
        <v>1</v>
      </c>
      <c r="J7" s="1">
        <f t="shared" ref="J7:J12" si="0">COUNTIF(H:H,I7)</f>
        <v>3</v>
      </c>
      <c r="K7" s="92" t="s">
        <v>419</v>
      </c>
      <c r="P7">
        <v>122.5</v>
      </c>
      <c r="Q7">
        <v>3</v>
      </c>
      <c r="S7" s="207">
        <f>(P7+$Q$3)*Q7</f>
        <v>367.5</v>
      </c>
      <c r="W7" s="207"/>
    </row>
    <row r="8" spans="1:23" x14ac:dyDescent="0.2">
      <c r="A8" s="361" t="s">
        <v>53</v>
      </c>
      <c r="B8" s="362">
        <v>27</v>
      </c>
      <c r="C8" s="362" t="s">
        <v>409</v>
      </c>
      <c r="D8" s="362">
        <v>2002</v>
      </c>
      <c r="E8" s="363">
        <v>350</v>
      </c>
      <c r="F8" s="1" t="s">
        <v>7</v>
      </c>
      <c r="G8" s="1" t="s">
        <v>410</v>
      </c>
      <c r="H8" s="131">
        <v>3</v>
      </c>
      <c r="I8" s="289">
        <v>2</v>
      </c>
      <c r="J8" s="1">
        <f t="shared" si="0"/>
        <v>4</v>
      </c>
      <c r="K8" s="92" t="s">
        <v>420</v>
      </c>
      <c r="S8" s="364"/>
      <c r="W8">
        <v>75</v>
      </c>
    </row>
    <row r="9" spans="1:23" x14ac:dyDescent="0.2">
      <c r="A9" s="361" t="s">
        <v>28</v>
      </c>
      <c r="B9" s="362">
        <v>8</v>
      </c>
      <c r="C9" s="362" t="s">
        <v>409</v>
      </c>
      <c r="D9" s="362">
        <v>2000</v>
      </c>
      <c r="E9" s="363">
        <v>350</v>
      </c>
      <c r="F9" s="1" t="s">
        <v>7</v>
      </c>
      <c r="G9" s="1" t="s">
        <v>412</v>
      </c>
      <c r="H9" s="131">
        <v>2</v>
      </c>
      <c r="I9" s="289">
        <v>3</v>
      </c>
      <c r="J9" s="1">
        <f t="shared" si="0"/>
        <v>3</v>
      </c>
      <c r="K9" s="92" t="s">
        <v>420</v>
      </c>
      <c r="W9" s="207">
        <f>SUM(W4:W8)</f>
        <v>6862.5</v>
      </c>
    </row>
    <row r="10" spans="1:23" x14ac:dyDescent="0.2">
      <c r="A10" s="361" t="s">
        <v>150</v>
      </c>
      <c r="B10" s="362"/>
      <c r="C10" s="362" t="s">
        <v>409</v>
      </c>
      <c r="D10" s="362"/>
      <c r="E10" s="363"/>
      <c r="F10" s="1" t="s">
        <v>387</v>
      </c>
      <c r="G10" s="1" t="s">
        <v>412</v>
      </c>
      <c r="H10" s="131">
        <v>6</v>
      </c>
      <c r="I10" s="289">
        <v>4</v>
      </c>
      <c r="J10" s="1">
        <f t="shared" si="0"/>
        <v>4</v>
      </c>
      <c r="K10" s="92" t="s">
        <v>421</v>
      </c>
    </row>
    <row r="11" spans="1:23" x14ac:dyDescent="0.2">
      <c r="A11" s="361" t="s">
        <v>20</v>
      </c>
      <c r="B11" s="362">
        <v>5</v>
      </c>
      <c r="C11" s="362" t="s">
        <v>409</v>
      </c>
      <c r="D11" s="362">
        <v>2002</v>
      </c>
      <c r="E11" s="363">
        <v>350</v>
      </c>
      <c r="F11" s="1" t="s">
        <v>7</v>
      </c>
      <c r="G11" s="1" t="s">
        <v>410</v>
      </c>
      <c r="H11" s="131">
        <v>2</v>
      </c>
      <c r="I11" s="289">
        <v>5</v>
      </c>
      <c r="J11" s="1">
        <f t="shared" si="0"/>
        <v>4</v>
      </c>
      <c r="K11" s="92" t="s">
        <v>422</v>
      </c>
      <c r="W11">
        <v>5970</v>
      </c>
    </row>
    <row r="12" spans="1:23" x14ac:dyDescent="0.2">
      <c r="A12" s="361" t="s">
        <v>148</v>
      </c>
      <c r="B12" s="362"/>
      <c r="C12" s="362" t="s">
        <v>409</v>
      </c>
      <c r="D12" s="362"/>
      <c r="E12" s="363"/>
      <c r="F12" s="1" t="s">
        <v>387</v>
      </c>
      <c r="G12" s="1" t="s">
        <v>410</v>
      </c>
      <c r="H12" s="131">
        <v>6</v>
      </c>
      <c r="I12" s="289">
        <v>6</v>
      </c>
      <c r="J12" s="1">
        <f t="shared" si="0"/>
        <v>3</v>
      </c>
      <c r="K12" s="92" t="s">
        <v>423</v>
      </c>
      <c r="W12" s="207">
        <f>W11-W9</f>
        <v>-892.5</v>
      </c>
    </row>
    <row r="13" spans="1:23" x14ac:dyDescent="0.2">
      <c r="A13" s="361" t="s">
        <v>30</v>
      </c>
      <c r="B13" s="362">
        <v>9</v>
      </c>
      <c r="C13" s="362" t="s">
        <v>409</v>
      </c>
      <c r="D13" s="362">
        <v>2003</v>
      </c>
      <c r="E13" s="363">
        <v>350</v>
      </c>
      <c r="F13" s="1" t="s">
        <v>8</v>
      </c>
      <c r="G13" s="1" t="s">
        <v>415</v>
      </c>
      <c r="H13" s="131">
        <v>5</v>
      </c>
      <c r="I13" s="336"/>
      <c r="J13" s="156">
        <f>SUM(J7:J12)</f>
        <v>21</v>
      </c>
      <c r="K13" s="160"/>
    </row>
    <row r="14" spans="1:23" x14ac:dyDescent="0.2">
      <c r="A14" s="361" t="s">
        <v>34</v>
      </c>
      <c r="B14" s="362">
        <v>11</v>
      </c>
      <c r="C14" s="362" t="s">
        <v>409</v>
      </c>
      <c r="D14" s="362">
        <v>2006</v>
      </c>
      <c r="E14" s="363">
        <v>350</v>
      </c>
      <c r="F14" s="1" t="s">
        <v>7</v>
      </c>
      <c r="G14" s="1" t="s">
        <v>410</v>
      </c>
      <c r="H14" s="131">
        <v>1</v>
      </c>
      <c r="I14" s="53"/>
      <c r="J14" s="53"/>
    </row>
    <row r="15" spans="1:23" ht="21" x14ac:dyDescent="0.25">
      <c r="A15" s="361" t="s">
        <v>161</v>
      </c>
      <c r="B15" s="362">
        <v>40</v>
      </c>
      <c r="C15" s="362" t="s">
        <v>409</v>
      </c>
      <c r="D15" s="362">
        <v>2002</v>
      </c>
      <c r="E15" s="363">
        <v>350</v>
      </c>
      <c r="F15" s="1" t="s">
        <v>8</v>
      </c>
      <c r="G15" s="1" t="s">
        <v>415</v>
      </c>
      <c r="H15" s="131">
        <v>5</v>
      </c>
      <c r="I15" s="445" t="s">
        <v>259</v>
      </c>
      <c r="J15" s="445"/>
      <c r="K15" s="445"/>
    </row>
    <row r="16" spans="1:23" x14ac:dyDescent="0.2">
      <c r="A16" s="361" t="s">
        <v>15</v>
      </c>
      <c r="B16" s="362">
        <v>3</v>
      </c>
      <c r="C16" s="362" t="s">
        <v>409</v>
      </c>
      <c r="D16" s="362">
        <v>2003</v>
      </c>
      <c r="E16" s="363">
        <v>350</v>
      </c>
      <c r="F16" s="1" t="s">
        <v>8</v>
      </c>
      <c r="G16" s="1" t="s">
        <v>412</v>
      </c>
      <c r="H16" s="131">
        <v>5</v>
      </c>
      <c r="I16" s="289" t="s">
        <v>412</v>
      </c>
      <c r="J16" s="1">
        <f>COUNTIF(G:G,I16)</f>
        <v>7</v>
      </c>
      <c r="K16" s="92"/>
    </row>
    <row r="17" spans="1:11" x14ac:dyDescent="0.2">
      <c r="A17" s="361" t="s">
        <v>153</v>
      </c>
      <c r="B17" s="362">
        <v>20</v>
      </c>
      <c r="C17" s="362" t="s">
        <v>409</v>
      </c>
      <c r="D17" s="362">
        <v>2001</v>
      </c>
      <c r="E17" s="363">
        <v>350</v>
      </c>
      <c r="F17" s="1" t="s">
        <v>7</v>
      </c>
      <c r="G17" s="1" t="s">
        <v>412</v>
      </c>
      <c r="H17" s="131">
        <v>2</v>
      </c>
      <c r="I17" s="289" t="s">
        <v>415</v>
      </c>
      <c r="J17" s="1">
        <f>COUNTIF(G:G,I17)</f>
        <v>7</v>
      </c>
      <c r="K17" s="92"/>
    </row>
    <row r="18" spans="1:11" x14ac:dyDescent="0.2">
      <c r="A18" s="361" t="s">
        <v>22</v>
      </c>
      <c r="B18" s="362">
        <v>6</v>
      </c>
      <c r="C18" s="362" t="s">
        <v>409</v>
      </c>
      <c r="D18" s="362">
        <v>2003</v>
      </c>
      <c r="E18" s="363">
        <v>350</v>
      </c>
      <c r="F18" s="1" t="s">
        <v>7</v>
      </c>
      <c r="G18" s="1" t="s">
        <v>415</v>
      </c>
      <c r="H18" s="131">
        <v>3</v>
      </c>
      <c r="I18" s="289" t="s">
        <v>410</v>
      </c>
      <c r="J18" s="1">
        <f>COUNTIF(G:G,I18)</f>
        <v>7</v>
      </c>
      <c r="K18" s="92"/>
    </row>
    <row r="19" spans="1:11" x14ac:dyDescent="0.2">
      <c r="A19" s="361" t="s">
        <v>25</v>
      </c>
      <c r="B19" s="362">
        <v>7</v>
      </c>
      <c r="C19" s="362" t="s">
        <v>409</v>
      </c>
      <c r="D19" s="362">
        <v>2002</v>
      </c>
      <c r="E19" s="363">
        <v>350</v>
      </c>
      <c r="F19" s="1" t="s">
        <v>7</v>
      </c>
      <c r="G19" s="1" t="s">
        <v>415</v>
      </c>
      <c r="H19" s="131">
        <v>2</v>
      </c>
      <c r="I19" s="289"/>
      <c r="J19" s="1">
        <f>SUM(J16:J18)</f>
        <v>21</v>
      </c>
      <c r="K19" s="92"/>
    </row>
    <row r="20" spans="1:11" x14ac:dyDescent="0.2">
      <c r="A20" s="361" t="s">
        <v>151</v>
      </c>
      <c r="B20" s="362"/>
      <c r="C20" s="362" t="s">
        <v>409</v>
      </c>
      <c r="D20" s="362"/>
      <c r="E20" s="363"/>
      <c r="F20" s="1" t="s">
        <v>387</v>
      </c>
      <c r="G20" s="1" t="s">
        <v>415</v>
      </c>
      <c r="H20" s="131">
        <v>6</v>
      </c>
      <c r="I20" s="336"/>
      <c r="J20" s="156"/>
      <c r="K20" s="160"/>
    </row>
    <row r="21" spans="1:11" x14ac:dyDescent="0.2">
      <c r="A21" s="361" t="s">
        <v>18</v>
      </c>
      <c r="B21" s="362">
        <v>4</v>
      </c>
      <c r="C21" s="362" t="s">
        <v>409</v>
      </c>
      <c r="D21" s="362">
        <v>2006</v>
      </c>
      <c r="E21" s="363">
        <v>350</v>
      </c>
      <c r="F21" s="1" t="s">
        <v>8</v>
      </c>
      <c r="G21" s="1" t="s">
        <v>412</v>
      </c>
      <c r="H21" s="131">
        <v>5</v>
      </c>
      <c r="I21" s="53"/>
      <c r="J21" s="53"/>
    </row>
    <row r="22" spans="1:11" x14ac:dyDescent="0.2">
      <c r="A22" s="365" t="s">
        <v>57</v>
      </c>
      <c r="B22" s="366">
        <v>33</v>
      </c>
      <c r="C22" s="366" t="s">
        <v>409</v>
      </c>
      <c r="D22" s="366">
        <v>2001</v>
      </c>
      <c r="E22" s="363">
        <v>350</v>
      </c>
      <c r="F22" s="156" t="s">
        <v>7</v>
      </c>
      <c r="G22" s="156" t="s">
        <v>412</v>
      </c>
      <c r="H22" s="205">
        <v>3</v>
      </c>
      <c r="I22" s="53"/>
      <c r="J22" s="53"/>
    </row>
    <row r="23" spans="1:11" x14ac:dyDescent="0.2">
      <c r="E23" s="207">
        <f>SUM(E2:E22)</f>
        <v>6300</v>
      </c>
      <c r="I23" s="53"/>
      <c r="J23" s="53"/>
    </row>
    <row r="24" spans="1:11" x14ac:dyDescent="0.2">
      <c r="B24" s="53"/>
      <c r="D24" s="53"/>
      <c r="E24" s="100"/>
      <c r="F24" s="53"/>
      <c r="G24" s="53"/>
      <c r="H24" s="53"/>
      <c r="I24" s="53"/>
      <c r="J24" s="53"/>
    </row>
  </sheetData>
  <mergeCells count="2">
    <mergeCell ref="I6:K6"/>
    <mergeCell ref="I15:K15"/>
  </mergeCells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6:I29"/>
  <sheetViews>
    <sheetView zoomScaleNormal="100" workbookViewId="0">
      <selection activeCell="F26" sqref="F26:G26"/>
    </sheetView>
  </sheetViews>
  <sheetFormatPr baseColWidth="10" defaultColWidth="8.83203125" defaultRowHeight="15" x14ac:dyDescent="0.2"/>
  <cols>
    <col min="1" max="2" width="10.83203125" customWidth="1"/>
    <col min="3" max="3" width="26.1640625" customWidth="1"/>
    <col min="4" max="4" width="10.83203125" customWidth="1"/>
    <col min="5" max="5" width="15.83203125" customWidth="1"/>
    <col min="6" max="6" width="10.83203125" customWidth="1"/>
    <col min="7" max="7" width="15.33203125" customWidth="1"/>
    <col min="8" max="1025" width="10.83203125" customWidth="1"/>
  </cols>
  <sheetData>
    <row r="6" spans="1:7" x14ac:dyDescent="0.2">
      <c r="B6" s="441" t="s">
        <v>424</v>
      </c>
      <c r="C6" s="441"/>
      <c r="D6" s="442" t="s">
        <v>425</v>
      </c>
      <c r="E6" s="442"/>
      <c r="F6" s="440" t="s">
        <v>426</v>
      </c>
      <c r="G6" s="440"/>
    </row>
    <row r="7" spans="1:7" x14ac:dyDescent="0.2">
      <c r="A7" s="282" t="s">
        <v>213</v>
      </c>
      <c r="B7" s="283">
        <v>0.26041666666666702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0.28125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427</v>
      </c>
      <c r="C9" s="284" t="s">
        <v>358</v>
      </c>
      <c r="D9" s="95" t="s">
        <v>357</v>
      </c>
      <c r="E9" s="92" t="s">
        <v>428</v>
      </c>
      <c r="F9" s="95" t="s">
        <v>360</v>
      </c>
      <c r="G9" s="92" t="s">
        <v>429</v>
      </c>
    </row>
    <row r="10" spans="1:7" x14ac:dyDescent="0.2">
      <c r="A10" s="285" t="s">
        <v>362</v>
      </c>
      <c r="B10" s="291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371</v>
      </c>
      <c r="D11" s="95" t="s">
        <v>222</v>
      </c>
      <c r="E11" s="92" t="s">
        <v>430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431</v>
      </c>
      <c r="F13" s="91"/>
      <c r="G13" s="92"/>
    </row>
    <row r="14" spans="1:7" x14ac:dyDescent="0.2">
      <c r="A14" s="285" t="s">
        <v>362</v>
      </c>
      <c r="B14" s="291" t="s">
        <v>373</v>
      </c>
      <c r="C14" s="287"/>
      <c r="D14" s="290" t="s">
        <v>373</v>
      </c>
      <c r="E14" s="94"/>
      <c r="F14" s="290"/>
      <c r="G14" s="94"/>
    </row>
    <row r="15" spans="1:7" s="184" customFormat="1" ht="32" x14ac:dyDescent="0.2">
      <c r="A15" s="292" t="s">
        <v>375</v>
      </c>
      <c r="B15" s="19" t="s">
        <v>376</v>
      </c>
      <c r="C15" s="293" t="s">
        <v>432</v>
      </c>
      <c r="D15" s="62" t="s">
        <v>376</v>
      </c>
      <c r="E15" s="294" t="s">
        <v>433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9" x14ac:dyDescent="0.2">
      <c r="A17" s="288" t="s">
        <v>242</v>
      </c>
      <c r="B17" s="283">
        <v>0.85416666666666696</v>
      </c>
      <c r="C17" s="284"/>
      <c r="D17" s="91">
        <v>0.85416666666666696</v>
      </c>
      <c r="E17" s="92"/>
      <c r="F17" s="91">
        <v>0.57291666666666696</v>
      </c>
      <c r="G17" s="92"/>
    </row>
    <row r="18" spans="1:9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9" x14ac:dyDescent="0.2">
      <c r="B26" s="442" t="s">
        <v>434</v>
      </c>
      <c r="C26" s="442"/>
      <c r="D26" s="441" t="s">
        <v>424</v>
      </c>
      <c r="E26" s="441"/>
      <c r="F26" s="442" t="s">
        <v>425</v>
      </c>
      <c r="G26" s="442"/>
      <c r="H26" s="440" t="s">
        <v>426</v>
      </c>
      <c r="I26" s="440"/>
    </row>
    <row r="27" spans="1:9" x14ac:dyDescent="0.2">
      <c r="A27" s="285" t="s">
        <v>214</v>
      </c>
      <c r="B27" s="93"/>
      <c r="C27" s="94"/>
      <c r="D27" s="93">
        <v>0.27083333333333298</v>
      </c>
      <c r="E27" s="287"/>
      <c r="F27" s="93">
        <v>0.27083333333333298</v>
      </c>
      <c r="G27" s="94"/>
      <c r="H27" s="93">
        <v>0.27083333333333298</v>
      </c>
      <c r="I27" s="94"/>
    </row>
    <row r="28" spans="1:9" x14ac:dyDescent="0.2">
      <c r="A28" s="298" t="s">
        <v>369</v>
      </c>
      <c r="B28" s="299"/>
      <c r="C28" s="300"/>
      <c r="D28" s="301">
        <v>0.47916666666666702</v>
      </c>
      <c r="E28" s="302"/>
      <c r="F28" s="299">
        <v>0.47916666666666702</v>
      </c>
      <c r="G28" s="300"/>
      <c r="H28" s="299">
        <v>0.54166666666666696</v>
      </c>
      <c r="I28" s="300"/>
    </row>
    <row r="29" spans="1:9" x14ac:dyDescent="0.2">
      <c r="A29" s="285" t="s">
        <v>240</v>
      </c>
      <c r="B29" s="97">
        <v>0.86458333333333304</v>
      </c>
      <c r="C29" s="98"/>
      <c r="D29" s="286">
        <v>0.8125</v>
      </c>
      <c r="E29" s="287"/>
      <c r="F29" s="93">
        <v>0.8125</v>
      </c>
      <c r="G29" s="94"/>
      <c r="H29" s="93"/>
      <c r="I29" s="94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5"/>
  <sheetViews>
    <sheetView zoomScaleNormal="100" workbookViewId="0">
      <selection activeCell="I11" sqref="I11"/>
    </sheetView>
  </sheetViews>
  <sheetFormatPr baseColWidth="10" defaultColWidth="8.83203125" defaultRowHeight="15" x14ac:dyDescent="0.2"/>
  <cols>
    <col min="1" max="1" width="10.83203125" customWidth="1"/>
    <col min="2" max="2" width="16.5" customWidth="1"/>
    <col min="3" max="3" width="12.33203125" customWidth="1"/>
    <col min="4" max="4" width="11.33203125" style="367" customWidth="1"/>
    <col min="5" max="5" width="11" style="53" customWidth="1"/>
    <col min="6" max="6" width="10.83203125" customWidth="1"/>
    <col min="7" max="7" width="6.33203125" customWidth="1"/>
    <col min="8" max="1025" width="10.83203125" customWidth="1"/>
  </cols>
  <sheetData>
    <row r="1" spans="1:6" x14ac:dyDescent="0.2">
      <c r="A1" s="368" t="s">
        <v>407</v>
      </c>
      <c r="B1" s="368" t="s">
        <v>1</v>
      </c>
      <c r="C1" s="368" t="s">
        <v>435</v>
      </c>
      <c r="D1" s="369" t="s">
        <v>436</v>
      </c>
      <c r="E1" s="369" t="s">
        <v>255</v>
      </c>
      <c r="F1" s="369" t="s">
        <v>437</v>
      </c>
    </row>
    <row r="2" spans="1:6" x14ac:dyDescent="0.2">
      <c r="A2" s="370" t="s">
        <v>409</v>
      </c>
      <c r="B2" s="370" t="s">
        <v>321</v>
      </c>
      <c r="C2" s="371" t="s">
        <v>8</v>
      </c>
      <c r="D2" s="367">
        <v>350</v>
      </c>
      <c r="E2" s="372">
        <v>1</v>
      </c>
      <c r="F2" s="373" t="s">
        <v>438</v>
      </c>
    </row>
    <row r="3" spans="1:6" x14ac:dyDescent="0.2">
      <c r="A3" s="370" t="s">
        <v>409</v>
      </c>
      <c r="B3" s="370" t="s">
        <v>41</v>
      </c>
      <c r="C3" s="371" t="s">
        <v>439</v>
      </c>
      <c r="D3" s="367">
        <v>330</v>
      </c>
      <c r="E3" s="374">
        <v>4</v>
      </c>
      <c r="F3" s="373" t="s">
        <v>412</v>
      </c>
    </row>
    <row r="4" spans="1:6" x14ac:dyDescent="0.2">
      <c r="A4" s="370" t="s">
        <v>409</v>
      </c>
      <c r="B4" s="370" t="s">
        <v>37</v>
      </c>
      <c r="C4" s="371" t="s">
        <v>8</v>
      </c>
      <c r="D4" s="367">
        <v>330</v>
      </c>
      <c r="E4" s="372">
        <v>1</v>
      </c>
      <c r="F4" s="373" t="s">
        <v>438</v>
      </c>
    </row>
    <row r="5" spans="1:6" x14ac:dyDescent="0.2">
      <c r="A5" s="370" t="s">
        <v>409</v>
      </c>
      <c r="B5" s="370" t="s">
        <v>157</v>
      </c>
      <c r="C5" s="371" t="s">
        <v>8</v>
      </c>
      <c r="D5" s="367">
        <v>330</v>
      </c>
      <c r="E5" s="375">
        <v>2</v>
      </c>
      <c r="F5" s="373" t="s">
        <v>412</v>
      </c>
    </row>
    <row r="6" spans="1:6" x14ac:dyDescent="0.2">
      <c r="A6" s="370" t="s">
        <v>409</v>
      </c>
      <c r="B6" s="370" t="s">
        <v>12</v>
      </c>
      <c r="C6" s="371" t="s">
        <v>439</v>
      </c>
      <c r="D6" s="367">
        <v>330</v>
      </c>
      <c r="E6" s="376">
        <v>3</v>
      </c>
      <c r="F6" s="373" t="s">
        <v>438</v>
      </c>
    </row>
    <row r="7" spans="1:6" x14ac:dyDescent="0.2">
      <c r="A7" s="370" t="s">
        <v>440</v>
      </c>
      <c r="B7" s="370" t="s">
        <v>53</v>
      </c>
      <c r="C7" s="371" t="s">
        <v>8</v>
      </c>
      <c r="D7" s="367">
        <v>330</v>
      </c>
      <c r="E7" s="375">
        <v>2</v>
      </c>
      <c r="F7" s="373" t="s">
        <v>438</v>
      </c>
    </row>
    <row r="8" spans="1:6" x14ac:dyDescent="0.2">
      <c r="A8" s="370" t="s">
        <v>440</v>
      </c>
      <c r="B8" s="370" t="s">
        <v>28</v>
      </c>
      <c r="C8" s="371" t="s">
        <v>8</v>
      </c>
      <c r="D8" s="367">
        <v>330</v>
      </c>
      <c r="E8" s="375">
        <v>2</v>
      </c>
      <c r="F8" s="373" t="s">
        <v>438</v>
      </c>
    </row>
    <row r="9" spans="1:6" x14ac:dyDescent="0.2">
      <c r="A9" s="370" t="s">
        <v>409</v>
      </c>
      <c r="B9" s="370" t="s">
        <v>150</v>
      </c>
      <c r="C9" s="371" t="s">
        <v>387</v>
      </c>
      <c r="E9" s="53">
        <v>5</v>
      </c>
      <c r="F9" s="373" t="s">
        <v>412</v>
      </c>
    </row>
    <row r="10" spans="1:6" x14ac:dyDescent="0.2">
      <c r="A10" s="370" t="s">
        <v>409</v>
      </c>
      <c r="B10" s="370" t="s">
        <v>20</v>
      </c>
      <c r="C10" s="371" t="s">
        <v>8</v>
      </c>
      <c r="D10" s="367">
        <v>330</v>
      </c>
      <c r="E10" s="375">
        <v>2</v>
      </c>
      <c r="F10" s="373" t="s">
        <v>438</v>
      </c>
    </row>
    <row r="11" spans="1:6" x14ac:dyDescent="0.2">
      <c r="A11" s="370" t="s">
        <v>409</v>
      </c>
      <c r="B11" s="370" t="s">
        <v>148</v>
      </c>
      <c r="C11" s="371" t="s">
        <v>387</v>
      </c>
      <c r="E11" s="53">
        <v>5</v>
      </c>
      <c r="F11" s="373" t="s">
        <v>438</v>
      </c>
    </row>
    <row r="12" spans="1:6" x14ac:dyDescent="0.2">
      <c r="A12" s="370" t="s">
        <v>409</v>
      </c>
      <c r="B12" s="370" t="s">
        <v>9</v>
      </c>
      <c r="C12" s="371" t="s">
        <v>439</v>
      </c>
      <c r="D12" s="367">
        <v>330</v>
      </c>
      <c r="E12" s="376">
        <v>3</v>
      </c>
      <c r="F12" s="373" t="s">
        <v>412</v>
      </c>
    </row>
    <row r="13" spans="1:6" x14ac:dyDescent="0.2">
      <c r="A13" s="370" t="s">
        <v>409</v>
      </c>
      <c r="B13" s="370" t="s">
        <v>163</v>
      </c>
      <c r="C13" s="371" t="s">
        <v>439</v>
      </c>
      <c r="D13" s="367">
        <f>1170/3</f>
        <v>390</v>
      </c>
      <c r="E13" s="374">
        <v>4</v>
      </c>
      <c r="F13" s="373" t="s">
        <v>441</v>
      </c>
    </row>
    <row r="14" spans="1:6" x14ac:dyDescent="0.2">
      <c r="A14" s="370" t="s">
        <v>440</v>
      </c>
      <c r="B14" s="370" t="s">
        <v>70</v>
      </c>
      <c r="C14" s="371" t="s">
        <v>439</v>
      </c>
      <c r="D14" s="367">
        <v>390</v>
      </c>
      <c r="E14" s="376">
        <v>3</v>
      </c>
      <c r="F14" s="373" t="s">
        <v>441</v>
      </c>
    </row>
    <row r="15" spans="1:6" x14ac:dyDescent="0.2">
      <c r="A15" s="370" t="s">
        <v>440</v>
      </c>
      <c r="B15" s="370" t="s">
        <v>164</v>
      </c>
      <c r="C15" s="371" t="s">
        <v>439</v>
      </c>
      <c r="D15" s="367">
        <v>390</v>
      </c>
      <c r="E15" s="376">
        <v>3</v>
      </c>
      <c r="F15" s="373" t="s">
        <v>441</v>
      </c>
    </row>
    <row r="16" spans="1:6" x14ac:dyDescent="0.2">
      <c r="A16" s="370" t="s">
        <v>409</v>
      </c>
      <c r="B16" s="370" t="s">
        <v>442</v>
      </c>
      <c r="C16" s="371" t="s">
        <v>387</v>
      </c>
      <c r="E16" s="53">
        <v>5</v>
      </c>
      <c r="F16" s="373" t="s">
        <v>441</v>
      </c>
    </row>
    <row r="17" spans="1:7" x14ac:dyDescent="0.2">
      <c r="A17" s="370" t="s">
        <v>409</v>
      </c>
      <c r="B17" s="370" t="s">
        <v>34</v>
      </c>
      <c r="C17" s="371" t="s">
        <v>8</v>
      </c>
      <c r="D17" s="367">
        <v>330</v>
      </c>
      <c r="E17" s="372">
        <v>1</v>
      </c>
      <c r="F17" s="373" t="s">
        <v>412</v>
      </c>
    </row>
    <row r="18" spans="1:7" x14ac:dyDescent="0.2">
      <c r="A18" s="370" t="s">
        <v>409</v>
      </c>
      <c r="B18" s="370" t="s">
        <v>161</v>
      </c>
      <c r="C18" s="371" t="s">
        <v>439</v>
      </c>
      <c r="D18" s="367">
        <v>330</v>
      </c>
      <c r="E18" s="374">
        <v>4</v>
      </c>
      <c r="F18" s="373" t="s">
        <v>412</v>
      </c>
    </row>
    <row r="19" spans="1:7" x14ac:dyDescent="0.2">
      <c r="A19" s="370" t="s">
        <v>409</v>
      </c>
      <c r="B19" s="370" t="s">
        <v>22</v>
      </c>
      <c r="C19" s="371" t="s">
        <v>8</v>
      </c>
      <c r="D19" s="367">
        <v>330</v>
      </c>
      <c r="E19" s="372">
        <v>1</v>
      </c>
      <c r="F19" s="373" t="s">
        <v>412</v>
      </c>
    </row>
    <row r="20" spans="1:7" x14ac:dyDescent="0.2">
      <c r="A20" s="370" t="s">
        <v>409</v>
      </c>
      <c r="B20" s="370" t="s">
        <v>32</v>
      </c>
      <c r="C20" s="371" t="s">
        <v>439</v>
      </c>
      <c r="D20" s="367">
        <v>330</v>
      </c>
      <c r="E20" s="374">
        <v>4</v>
      </c>
      <c r="F20" s="373" t="s">
        <v>438</v>
      </c>
    </row>
    <row r="21" spans="1:7" x14ac:dyDescent="0.2">
      <c r="A21" s="377"/>
      <c r="B21" s="377"/>
      <c r="C21" s="377"/>
      <c r="D21" s="378">
        <f>SUM(D2:D20)</f>
        <v>5480</v>
      </c>
      <c r="E21" s="378"/>
      <c r="F21" s="378"/>
    </row>
    <row r="23" spans="1:7" x14ac:dyDescent="0.2">
      <c r="F23" s="379" t="s">
        <v>259</v>
      </c>
      <c r="G23" s="125" t="s">
        <v>443</v>
      </c>
    </row>
    <row r="24" spans="1:7" x14ac:dyDescent="0.2">
      <c r="B24" s="124" t="s">
        <v>8</v>
      </c>
      <c r="C24" s="125">
        <f>COUNTIF($C$2:$C$20,B24)</f>
        <v>8</v>
      </c>
      <c r="F24" s="264" t="s">
        <v>412</v>
      </c>
      <c r="G24" s="131">
        <f>COUNTIF($F$2:$F$20,F24)</f>
        <v>7</v>
      </c>
    </row>
    <row r="25" spans="1:7" x14ac:dyDescent="0.2">
      <c r="B25" s="95" t="s">
        <v>439</v>
      </c>
      <c r="C25" s="131">
        <f>COUNTIF($C$2:$C$20,B25)</f>
        <v>8</v>
      </c>
      <c r="F25" s="264" t="s">
        <v>438</v>
      </c>
      <c r="G25" s="131">
        <f>COUNTIF($F$2:$F$20,F25)</f>
        <v>8</v>
      </c>
    </row>
    <row r="26" spans="1:7" x14ac:dyDescent="0.2">
      <c r="B26" s="95" t="s">
        <v>387</v>
      </c>
      <c r="C26" s="131">
        <f>COUNTIF($C$2:$C$20,B26)</f>
        <v>3</v>
      </c>
      <c r="F26" s="380" t="s">
        <v>441</v>
      </c>
      <c r="G26" s="205">
        <f>COUNTIF($F$2:$F$20,F26)</f>
        <v>4</v>
      </c>
    </row>
    <row r="27" spans="1:7" x14ac:dyDescent="0.2">
      <c r="B27" s="381"/>
      <c r="C27" s="382">
        <f>SUM(C24:C26)</f>
        <v>19</v>
      </c>
    </row>
    <row r="29" spans="1:7" x14ac:dyDescent="0.2">
      <c r="B29" s="383" t="s">
        <v>444</v>
      </c>
      <c r="C29" s="384" t="s">
        <v>445</v>
      </c>
    </row>
    <row r="30" spans="1:7" x14ac:dyDescent="0.2">
      <c r="B30" s="95">
        <v>1</v>
      </c>
      <c r="C30" s="131">
        <f>COUNTIF($E$2:$E$20,B30)</f>
        <v>4</v>
      </c>
    </row>
    <row r="31" spans="1:7" x14ac:dyDescent="0.2">
      <c r="B31" s="95">
        <v>2</v>
      </c>
      <c r="C31" s="131">
        <f>COUNTIF($E$2:$E$20,B31)</f>
        <v>4</v>
      </c>
    </row>
    <row r="32" spans="1:7" x14ac:dyDescent="0.2">
      <c r="B32" s="95">
        <v>3</v>
      </c>
      <c r="C32" s="131">
        <f>COUNTIF($E$2:$E$20,B32)</f>
        <v>4</v>
      </c>
    </row>
    <row r="33" spans="2:3" x14ac:dyDescent="0.2">
      <c r="B33" s="95">
        <v>4</v>
      </c>
      <c r="C33" s="131">
        <f>COUNTIF($E$2:$E$20,B33)</f>
        <v>4</v>
      </c>
    </row>
    <row r="34" spans="2:3" x14ac:dyDescent="0.2">
      <c r="B34" s="95">
        <v>5</v>
      </c>
      <c r="C34" s="131">
        <f>COUNTIF($E$2:$E$20,B34)</f>
        <v>3</v>
      </c>
    </row>
    <row r="35" spans="2:3" x14ac:dyDescent="0.2">
      <c r="B35" s="385"/>
      <c r="C35" s="382">
        <f>SUM(C30:C34)</f>
        <v>19</v>
      </c>
    </row>
  </sheetData>
  <autoFilter ref="A1:F35" xr:uid="{00000000-0009-0000-0000-000011000000}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6:G29"/>
  <sheetViews>
    <sheetView zoomScaleNormal="100" workbookViewId="0">
      <selection activeCell="K11" sqref="K11"/>
    </sheetView>
  </sheetViews>
  <sheetFormatPr baseColWidth="10" defaultColWidth="8.83203125" defaultRowHeight="15" x14ac:dyDescent="0.2"/>
  <cols>
    <col min="1" max="2" width="10.83203125" customWidth="1"/>
    <col min="3" max="3" width="26.33203125" customWidth="1"/>
    <col min="4" max="4" width="10.83203125" customWidth="1"/>
    <col min="5" max="5" width="20.6640625" customWidth="1"/>
    <col min="6" max="6" width="10.83203125" customWidth="1"/>
    <col min="7" max="7" width="15.33203125" customWidth="1"/>
    <col min="8" max="1025" width="10.83203125" customWidth="1"/>
  </cols>
  <sheetData>
    <row r="6" spans="1:7" x14ac:dyDescent="0.2">
      <c r="B6" s="441" t="s">
        <v>446</v>
      </c>
      <c r="C6" s="441"/>
      <c r="D6" s="442" t="s">
        <v>447</v>
      </c>
      <c r="E6" s="442"/>
      <c r="F6" s="440" t="s">
        <v>448</v>
      </c>
      <c r="G6" s="440"/>
    </row>
    <row r="7" spans="1:7" x14ac:dyDescent="0.2">
      <c r="A7" s="282" t="s">
        <v>213</v>
      </c>
      <c r="B7" s="283">
        <v>0.25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0.27083333333333298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427</v>
      </c>
      <c r="C9" s="284" t="s">
        <v>358</v>
      </c>
      <c r="D9" s="95" t="s">
        <v>357</v>
      </c>
      <c r="E9" s="92" t="s">
        <v>428</v>
      </c>
      <c r="F9" s="95" t="s">
        <v>360</v>
      </c>
      <c r="G9" s="92" t="s">
        <v>429</v>
      </c>
    </row>
    <row r="10" spans="1:7" x14ac:dyDescent="0.2">
      <c r="A10" s="285" t="s">
        <v>362</v>
      </c>
      <c r="B10" s="291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371</v>
      </c>
      <c r="D11" s="95" t="s">
        <v>222</v>
      </c>
      <c r="E11" s="92" t="s">
        <v>430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431</v>
      </c>
      <c r="F13" s="91"/>
      <c r="G13" s="92"/>
    </row>
    <row r="14" spans="1:7" x14ac:dyDescent="0.2">
      <c r="A14" s="285" t="s">
        <v>362</v>
      </c>
      <c r="B14" s="291" t="s">
        <v>373</v>
      </c>
      <c r="C14" s="287"/>
      <c r="D14" s="290" t="s">
        <v>373</v>
      </c>
      <c r="E14" s="94"/>
      <c r="F14" s="290"/>
      <c r="G14" s="94"/>
    </row>
    <row r="15" spans="1:7" s="184" customFormat="1" ht="16" x14ac:dyDescent="0.2">
      <c r="A15" s="292" t="s">
        <v>375</v>
      </c>
      <c r="B15" s="19" t="s">
        <v>376</v>
      </c>
      <c r="C15" s="293" t="s">
        <v>449</v>
      </c>
      <c r="D15" s="62" t="s">
        <v>376</v>
      </c>
      <c r="E15" s="294" t="s">
        <v>433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7" x14ac:dyDescent="0.2">
      <c r="A17" s="288" t="s">
        <v>242</v>
      </c>
      <c r="B17" s="283">
        <v>0.85416666666666696</v>
      </c>
      <c r="C17" s="284"/>
      <c r="D17" s="91">
        <v>0.85416666666666696</v>
      </c>
      <c r="E17" s="92"/>
      <c r="F17" s="91">
        <v>0.57291666666666696</v>
      </c>
      <c r="G17" s="92"/>
    </row>
    <row r="18" spans="1:7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7" x14ac:dyDescent="0.2">
      <c r="B26" s="441" t="s">
        <v>450</v>
      </c>
      <c r="C26" s="441"/>
      <c r="D26" s="442" t="s">
        <v>451</v>
      </c>
      <c r="E26" s="442"/>
      <c r="F26" s="440" t="s">
        <v>452</v>
      </c>
      <c r="G26" s="440"/>
    </row>
    <row r="27" spans="1:7" x14ac:dyDescent="0.2">
      <c r="A27" s="285" t="s">
        <v>214</v>
      </c>
      <c r="B27" s="286">
        <v>0.27083333333333298</v>
      </c>
      <c r="C27" s="287"/>
      <c r="D27" s="93">
        <v>0.27083333333333298</v>
      </c>
      <c r="E27" s="94"/>
      <c r="F27" s="93">
        <v>0.27083333333333298</v>
      </c>
      <c r="G27" s="94"/>
    </row>
    <row r="28" spans="1:7" x14ac:dyDescent="0.2">
      <c r="A28" s="298" t="s">
        <v>369</v>
      </c>
      <c r="B28" s="301">
        <v>0.47916666666666702</v>
      </c>
      <c r="C28" s="302"/>
      <c r="D28" s="299">
        <v>0.47916666666666702</v>
      </c>
      <c r="E28" s="300"/>
      <c r="F28" s="299">
        <v>0.54166666666666696</v>
      </c>
      <c r="G28" s="300"/>
    </row>
    <row r="29" spans="1:7" x14ac:dyDescent="0.2">
      <c r="A29" s="285" t="s">
        <v>240</v>
      </c>
      <c r="B29" s="286">
        <v>0.8125</v>
      </c>
      <c r="C29" s="287"/>
      <c r="D29" s="93">
        <v>0.8125</v>
      </c>
      <c r="E29" s="94"/>
      <c r="F29" s="93"/>
      <c r="G29" s="94"/>
    </row>
  </sheetData>
  <mergeCells count="6"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40"/>
  <sheetViews>
    <sheetView zoomScaleNormal="100" workbookViewId="0">
      <selection activeCell="B41" sqref="B41"/>
    </sheetView>
  </sheetViews>
  <sheetFormatPr baseColWidth="10" defaultColWidth="8.83203125" defaultRowHeight="15" x14ac:dyDescent="0.2"/>
  <cols>
    <col min="1" max="1" width="10.83203125" customWidth="1"/>
    <col min="2" max="2" width="24.1640625" customWidth="1"/>
    <col min="3" max="1025" width="10.83203125" customWidth="1"/>
  </cols>
  <sheetData>
    <row r="1" spans="1:7" x14ac:dyDescent="0.2">
      <c r="A1" s="386" t="s">
        <v>453</v>
      </c>
    </row>
    <row r="2" spans="1:7" x14ac:dyDescent="0.2">
      <c r="A2" s="386" t="s">
        <v>454</v>
      </c>
    </row>
    <row r="3" spans="1:7" x14ac:dyDescent="0.2">
      <c r="A3" s="386" t="s">
        <v>455</v>
      </c>
    </row>
    <row r="4" spans="1:7" x14ac:dyDescent="0.2">
      <c r="A4" s="386" t="s">
        <v>456</v>
      </c>
    </row>
    <row r="5" spans="1:7" x14ac:dyDescent="0.2">
      <c r="A5" s="386" t="s">
        <v>457</v>
      </c>
    </row>
    <row r="7" spans="1:7" x14ac:dyDescent="0.2">
      <c r="B7" s="387" t="s">
        <v>1</v>
      </c>
      <c r="C7" s="388" t="s">
        <v>458</v>
      </c>
      <c r="D7" s="389" t="s">
        <v>385</v>
      </c>
      <c r="E7" s="388" t="s">
        <v>5</v>
      </c>
      <c r="F7" s="388" t="s">
        <v>255</v>
      </c>
      <c r="G7" s="390"/>
    </row>
    <row r="8" spans="1:7" x14ac:dyDescent="0.2">
      <c r="B8" s="391" t="s">
        <v>150</v>
      </c>
      <c r="C8" s="392"/>
      <c r="D8" s="393"/>
      <c r="E8" s="392"/>
      <c r="F8" s="392" t="s">
        <v>306</v>
      </c>
      <c r="G8" s="394" t="s">
        <v>459</v>
      </c>
    </row>
    <row r="9" spans="1:7" x14ac:dyDescent="0.2">
      <c r="B9" s="395" t="s">
        <v>151</v>
      </c>
      <c r="C9" s="13"/>
      <c r="D9" s="14"/>
      <c r="E9" s="13"/>
      <c r="F9" s="13" t="s">
        <v>306</v>
      </c>
      <c r="G9" s="396" t="s">
        <v>459</v>
      </c>
    </row>
    <row r="10" spans="1:7" x14ac:dyDescent="0.2">
      <c r="B10" s="397" t="s">
        <v>460</v>
      </c>
      <c r="C10" s="398"/>
      <c r="D10" s="399"/>
      <c r="E10" s="398"/>
      <c r="F10" s="398" t="s">
        <v>306</v>
      </c>
      <c r="G10" s="400" t="s">
        <v>459</v>
      </c>
    </row>
    <row r="11" spans="1:7" x14ac:dyDescent="0.2">
      <c r="B11" s="401" t="s">
        <v>20</v>
      </c>
      <c r="C11" s="402">
        <v>2002</v>
      </c>
      <c r="D11" s="403"/>
      <c r="E11" s="402" t="s">
        <v>7</v>
      </c>
      <c r="F11" s="402" t="s">
        <v>292</v>
      </c>
      <c r="G11" s="404" t="s">
        <v>461</v>
      </c>
    </row>
    <row r="12" spans="1:7" x14ac:dyDescent="0.2">
      <c r="B12" s="405" t="s">
        <v>53</v>
      </c>
      <c r="C12" s="5">
        <v>2002</v>
      </c>
      <c r="D12" s="6"/>
      <c r="E12" s="5" t="s">
        <v>7</v>
      </c>
      <c r="F12" s="5" t="s">
        <v>292</v>
      </c>
      <c r="G12" s="406" t="s">
        <v>461</v>
      </c>
    </row>
    <row r="13" spans="1:7" x14ac:dyDescent="0.2">
      <c r="B13" s="405" t="s">
        <v>25</v>
      </c>
      <c r="C13" s="5">
        <v>2002</v>
      </c>
      <c r="D13" s="6"/>
      <c r="E13" s="5" t="s">
        <v>7</v>
      </c>
      <c r="F13" s="5" t="s">
        <v>292</v>
      </c>
      <c r="G13" s="406" t="s">
        <v>461</v>
      </c>
    </row>
    <row r="14" spans="1:7" x14ac:dyDescent="0.2">
      <c r="B14" s="395" t="s">
        <v>39</v>
      </c>
      <c r="C14" s="13">
        <v>2003</v>
      </c>
      <c r="D14" s="14"/>
      <c r="E14" s="13" t="s">
        <v>7</v>
      </c>
      <c r="F14" s="13" t="s">
        <v>292</v>
      </c>
      <c r="G14" s="396" t="s">
        <v>462</v>
      </c>
    </row>
    <row r="15" spans="1:7" x14ac:dyDescent="0.2">
      <c r="B15" s="397" t="s">
        <v>155</v>
      </c>
      <c r="C15" s="398">
        <v>2005</v>
      </c>
      <c r="D15" s="399"/>
      <c r="E15" s="398" t="s">
        <v>7</v>
      </c>
      <c r="F15" s="398" t="s">
        <v>292</v>
      </c>
      <c r="G15" s="400" t="s">
        <v>462</v>
      </c>
    </row>
    <row r="16" spans="1:7" x14ac:dyDescent="0.2">
      <c r="B16" s="391" t="s">
        <v>30</v>
      </c>
      <c r="C16" s="392">
        <v>2003</v>
      </c>
      <c r="D16" s="393"/>
      <c r="E16" s="392" t="s">
        <v>8</v>
      </c>
      <c r="F16" s="392" t="s">
        <v>320</v>
      </c>
      <c r="G16" s="394" t="s">
        <v>462</v>
      </c>
    </row>
    <row r="17" spans="2:7" x14ac:dyDescent="0.2">
      <c r="B17" s="397" t="s">
        <v>41</v>
      </c>
      <c r="C17" s="398">
        <v>2005</v>
      </c>
      <c r="D17" s="399"/>
      <c r="E17" s="398" t="s">
        <v>8</v>
      </c>
      <c r="F17" s="398" t="s">
        <v>320</v>
      </c>
      <c r="G17" s="400" t="s">
        <v>462</v>
      </c>
    </row>
    <row r="18" spans="2:7" x14ac:dyDescent="0.2">
      <c r="B18" s="401" t="s">
        <v>154</v>
      </c>
      <c r="C18" s="402">
        <v>2001</v>
      </c>
      <c r="D18" s="403"/>
      <c r="E18" s="402" t="s">
        <v>8</v>
      </c>
      <c r="F18" s="402" t="s">
        <v>308</v>
      </c>
      <c r="G18" s="404" t="s">
        <v>462</v>
      </c>
    </row>
    <row r="19" spans="2:7" x14ac:dyDescent="0.2">
      <c r="B19" s="405" t="s">
        <v>32</v>
      </c>
      <c r="C19" s="5">
        <v>2001</v>
      </c>
      <c r="D19" s="6"/>
      <c r="E19" s="5" t="s">
        <v>8</v>
      </c>
      <c r="F19" s="5" t="s">
        <v>308</v>
      </c>
      <c r="G19" s="406" t="s">
        <v>462</v>
      </c>
    </row>
    <row r="20" spans="2:7" x14ac:dyDescent="0.2">
      <c r="B20" s="395" t="s">
        <v>48</v>
      </c>
      <c r="C20" s="13">
        <v>2003</v>
      </c>
      <c r="D20" s="14"/>
      <c r="E20" s="13" t="s">
        <v>8</v>
      </c>
      <c r="F20" s="13" t="s">
        <v>308</v>
      </c>
      <c r="G20" s="396" t="s">
        <v>459</v>
      </c>
    </row>
    <row r="21" spans="2:7" x14ac:dyDescent="0.2">
      <c r="B21" s="395" t="s">
        <v>9</v>
      </c>
      <c r="C21" s="13">
        <v>2005</v>
      </c>
      <c r="D21" s="14"/>
      <c r="E21" s="13" t="s">
        <v>8</v>
      </c>
      <c r="F21" s="13" t="s">
        <v>308</v>
      </c>
      <c r="G21" s="396" t="s">
        <v>459</v>
      </c>
    </row>
    <row r="22" spans="2:7" x14ac:dyDescent="0.2">
      <c r="B22" s="395" t="s">
        <v>12</v>
      </c>
      <c r="C22" s="13">
        <v>2005</v>
      </c>
      <c r="D22" s="14"/>
      <c r="E22" s="13" t="s">
        <v>8</v>
      </c>
      <c r="F22" s="13" t="s">
        <v>308</v>
      </c>
      <c r="G22" s="396" t="s">
        <v>459</v>
      </c>
    </row>
    <row r="23" spans="2:7" x14ac:dyDescent="0.2">
      <c r="B23" s="397" t="s">
        <v>18</v>
      </c>
      <c r="C23" s="398">
        <v>2006</v>
      </c>
      <c r="D23" s="399"/>
      <c r="E23" s="398" t="s">
        <v>8</v>
      </c>
      <c r="F23" s="398" t="s">
        <v>308</v>
      </c>
      <c r="G23" s="400" t="s">
        <v>459</v>
      </c>
    </row>
    <row r="24" spans="2:7" x14ac:dyDescent="0.2">
      <c r="B24" s="391" t="s">
        <v>34</v>
      </c>
      <c r="C24" s="392">
        <v>2006</v>
      </c>
      <c r="D24" s="393"/>
      <c r="E24" s="392" t="s">
        <v>7</v>
      </c>
      <c r="F24" s="392" t="s">
        <v>463</v>
      </c>
      <c r="G24" s="394" t="s">
        <v>462</v>
      </c>
    </row>
    <row r="25" spans="2:7" x14ac:dyDescent="0.2">
      <c r="B25" s="397" t="s">
        <v>37</v>
      </c>
      <c r="C25" s="398">
        <v>2006</v>
      </c>
      <c r="D25" s="399"/>
      <c r="E25" s="398" t="s">
        <v>7</v>
      </c>
      <c r="F25" s="398" t="s">
        <v>463</v>
      </c>
      <c r="G25" s="400" t="s">
        <v>462</v>
      </c>
    </row>
    <row r="26" spans="2:7" x14ac:dyDescent="0.2">
      <c r="D26">
        <f>SUM(D11:D25)</f>
        <v>0</v>
      </c>
    </row>
    <row r="30" spans="2:7" ht="16" x14ac:dyDescent="0.2">
      <c r="B30" s="407">
        <v>42333</v>
      </c>
      <c r="C30" s="53" t="s">
        <v>464</v>
      </c>
      <c r="D30" s="408" t="s">
        <v>465</v>
      </c>
    </row>
    <row r="31" spans="2:7" ht="16" x14ac:dyDescent="0.2">
      <c r="B31" s="407">
        <v>42700</v>
      </c>
      <c r="C31" s="53" t="s">
        <v>464</v>
      </c>
      <c r="D31" s="408" t="s">
        <v>465</v>
      </c>
    </row>
    <row r="32" spans="2:7" ht="16" x14ac:dyDescent="0.2">
      <c r="B32" s="407">
        <v>42701</v>
      </c>
      <c r="C32" s="53" t="s">
        <v>466</v>
      </c>
      <c r="D32" s="408" t="s">
        <v>467</v>
      </c>
    </row>
    <row r="36" spans="2:3" x14ac:dyDescent="0.2">
      <c r="B36" t="s">
        <v>468</v>
      </c>
    </row>
    <row r="38" spans="2:3" x14ac:dyDescent="0.2">
      <c r="B38" t="s">
        <v>469</v>
      </c>
      <c r="C38" s="409">
        <v>0.25</v>
      </c>
    </row>
    <row r="39" spans="2:3" x14ac:dyDescent="0.2">
      <c r="B39" t="s">
        <v>214</v>
      </c>
      <c r="C39" s="409">
        <v>0.26041666666666702</v>
      </c>
    </row>
    <row r="40" spans="2:3" x14ac:dyDescent="0.2">
      <c r="B40" t="s">
        <v>215</v>
      </c>
      <c r="C40" s="409">
        <v>0.27777777777777801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6"/>
  <sheetViews>
    <sheetView zoomScaleNormal="100" workbookViewId="0"/>
  </sheetViews>
  <sheetFormatPr baseColWidth="10" defaultColWidth="8.83203125" defaultRowHeight="15" x14ac:dyDescent="0.2"/>
  <cols>
    <col min="1" max="1" width="12.33203125" style="53" customWidth="1"/>
    <col min="2" max="2" width="21" customWidth="1"/>
    <col min="3" max="3" width="11.33203125" style="53" customWidth="1"/>
    <col min="4" max="4" width="10.83203125" customWidth="1"/>
    <col min="5" max="5" width="8" style="53" customWidth="1"/>
    <col min="6" max="6" width="8.1640625" style="53" customWidth="1"/>
    <col min="7" max="9" width="4.83203125" style="53" customWidth="1"/>
    <col min="10" max="10" width="7" style="53" customWidth="1"/>
    <col min="11" max="11" width="4.83203125" style="53" customWidth="1"/>
    <col min="12" max="12" width="10.1640625" style="53" customWidth="1"/>
    <col min="13" max="13" width="11" style="53" customWidth="1"/>
    <col min="14" max="1025" width="10.83203125" customWidth="1"/>
  </cols>
  <sheetData>
    <row r="1" spans="1:15" x14ac:dyDescent="0.2">
      <c r="A1" s="410" t="s">
        <v>255</v>
      </c>
      <c r="B1" s="411" t="s">
        <v>1</v>
      </c>
      <c r="C1" s="412" t="s">
        <v>470</v>
      </c>
      <c r="D1" s="413"/>
      <c r="E1" s="414" t="s">
        <v>259</v>
      </c>
      <c r="F1" s="415" t="s">
        <v>471</v>
      </c>
      <c r="G1" s="416">
        <f>COUNTIF($E:$E,F1)</f>
        <v>8</v>
      </c>
      <c r="H1" s="415" t="s">
        <v>472</v>
      </c>
      <c r="I1" s="416">
        <f>COUNTIF($E:$E,H1)</f>
        <v>8</v>
      </c>
      <c r="J1" s="415" t="s">
        <v>473</v>
      </c>
      <c r="K1" s="416">
        <f>COUNTIF($E:$E,J1)</f>
        <v>7</v>
      </c>
      <c r="L1" s="415" t="s">
        <v>474</v>
      </c>
      <c r="M1" s="416">
        <f>COUNTIF($E:$E,L1)</f>
        <v>2</v>
      </c>
    </row>
    <row r="2" spans="1:15" x14ac:dyDescent="0.2">
      <c r="A2" s="417">
        <v>1</v>
      </c>
      <c r="B2" s="418" t="s">
        <v>50</v>
      </c>
      <c r="C2" s="419" t="s">
        <v>439</v>
      </c>
      <c r="D2" s="420" t="s">
        <v>461</v>
      </c>
      <c r="E2" s="421" t="s">
        <v>473</v>
      </c>
    </row>
    <row r="3" spans="1:15" x14ac:dyDescent="0.2">
      <c r="A3" s="422">
        <v>1</v>
      </c>
      <c r="B3" s="423" t="s">
        <v>154</v>
      </c>
      <c r="C3" s="70" t="s">
        <v>439</v>
      </c>
      <c r="D3" s="424" t="s">
        <v>461</v>
      </c>
      <c r="E3" s="425" t="s">
        <v>473</v>
      </c>
    </row>
    <row r="4" spans="1:15" x14ac:dyDescent="0.2">
      <c r="A4" s="426">
        <v>1</v>
      </c>
      <c r="B4" s="427" t="s">
        <v>32</v>
      </c>
      <c r="C4" s="162" t="s">
        <v>439</v>
      </c>
      <c r="D4" s="428" t="s">
        <v>461</v>
      </c>
      <c r="E4" s="137" t="s">
        <v>471</v>
      </c>
      <c r="I4" s="1"/>
      <c r="J4" s="2"/>
      <c r="K4" s="1"/>
      <c r="L4" s="251"/>
      <c r="M4" s="251"/>
      <c r="N4" s="2"/>
      <c r="O4" s="429"/>
    </row>
    <row r="5" spans="1:15" x14ac:dyDescent="0.2">
      <c r="A5" s="417">
        <v>2</v>
      </c>
      <c r="B5" s="418" t="s">
        <v>12</v>
      </c>
      <c r="C5" s="419" t="s">
        <v>439</v>
      </c>
      <c r="D5" s="420" t="s">
        <v>461</v>
      </c>
      <c r="E5" s="421" t="s">
        <v>471</v>
      </c>
      <c r="I5" s="1"/>
      <c r="J5" s="2"/>
      <c r="K5" s="1"/>
      <c r="L5" s="251"/>
      <c r="M5" s="251"/>
      <c r="N5" s="2"/>
      <c r="O5" s="429"/>
    </row>
    <row r="6" spans="1:15" x14ac:dyDescent="0.2">
      <c r="A6" s="422">
        <v>2</v>
      </c>
      <c r="B6" s="423" t="s">
        <v>47</v>
      </c>
      <c r="C6" s="70" t="s">
        <v>439</v>
      </c>
      <c r="D6" s="424" t="s">
        <v>461</v>
      </c>
      <c r="E6" s="425" t="s">
        <v>473</v>
      </c>
      <c r="I6" s="1"/>
      <c r="J6" s="2"/>
      <c r="K6" s="1"/>
      <c r="L6" s="251"/>
      <c r="M6" s="251"/>
      <c r="N6" s="2"/>
      <c r="O6" s="429"/>
    </row>
    <row r="7" spans="1:15" x14ac:dyDescent="0.2">
      <c r="A7" s="426">
        <v>2</v>
      </c>
      <c r="B7" s="427" t="s">
        <v>49</v>
      </c>
      <c r="C7" s="162" t="s">
        <v>439</v>
      </c>
      <c r="D7" s="428" t="s">
        <v>461</v>
      </c>
      <c r="E7" s="137" t="s">
        <v>473</v>
      </c>
      <c r="I7" s="1"/>
      <c r="J7" s="1"/>
      <c r="K7" s="1"/>
      <c r="L7" s="251"/>
      <c r="M7" s="251"/>
      <c r="N7" s="2"/>
      <c r="O7" s="429"/>
    </row>
    <row r="8" spans="1:15" x14ac:dyDescent="0.2">
      <c r="A8" s="417">
        <v>3</v>
      </c>
      <c r="B8" s="418" t="s">
        <v>42</v>
      </c>
      <c r="C8" s="419" t="s">
        <v>439</v>
      </c>
      <c r="D8" s="420" t="s">
        <v>462</v>
      </c>
      <c r="E8" s="421" t="s">
        <v>472</v>
      </c>
      <c r="I8" s="1"/>
      <c r="J8" s="1"/>
      <c r="K8" s="1"/>
      <c r="L8" s="251"/>
      <c r="M8" s="251"/>
      <c r="N8" s="2"/>
      <c r="O8" s="429"/>
    </row>
    <row r="9" spans="1:15" x14ac:dyDescent="0.2">
      <c r="A9" s="426">
        <v>3</v>
      </c>
      <c r="B9" s="427" t="s">
        <v>18</v>
      </c>
      <c r="C9" s="162" t="s">
        <v>439</v>
      </c>
      <c r="D9" s="428" t="s">
        <v>462</v>
      </c>
      <c r="E9" s="137" t="s">
        <v>473</v>
      </c>
      <c r="I9" s="1"/>
      <c r="J9" s="1"/>
      <c r="K9" s="1"/>
      <c r="L9" s="251"/>
      <c r="M9" s="251"/>
      <c r="N9" s="2"/>
      <c r="O9" s="429"/>
    </row>
    <row r="10" spans="1:15" x14ac:dyDescent="0.2">
      <c r="A10" s="417">
        <v>4</v>
      </c>
      <c r="B10" s="418" t="s">
        <v>9</v>
      </c>
      <c r="C10" s="419" t="s">
        <v>439</v>
      </c>
      <c r="D10" s="420" t="s">
        <v>462</v>
      </c>
      <c r="E10" s="421" t="s">
        <v>471</v>
      </c>
      <c r="I10" s="1"/>
      <c r="J10" s="1"/>
      <c r="K10" s="1"/>
      <c r="L10" s="251"/>
      <c r="M10" s="251"/>
      <c r="N10" s="2"/>
      <c r="O10" s="429"/>
    </row>
    <row r="11" spans="1:15" x14ac:dyDescent="0.2">
      <c r="A11" s="426">
        <v>4</v>
      </c>
      <c r="B11" s="427" t="s">
        <v>41</v>
      </c>
      <c r="C11" s="162" t="s">
        <v>439</v>
      </c>
      <c r="D11" s="428" t="s">
        <v>462</v>
      </c>
      <c r="E11" s="137" t="s">
        <v>471</v>
      </c>
      <c r="I11" s="320"/>
      <c r="J11" s="320"/>
      <c r="K11" s="320"/>
      <c r="L11" s="430"/>
      <c r="M11" s="430"/>
      <c r="N11" s="238"/>
      <c r="O11" s="431"/>
    </row>
    <row r="12" spans="1:15" x14ac:dyDescent="0.2">
      <c r="A12" s="417">
        <v>5</v>
      </c>
      <c r="B12" s="418" t="s">
        <v>15</v>
      </c>
      <c r="C12" s="419" t="s">
        <v>439</v>
      </c>
      <c r="D12" s="420" t="s">
        <v>462</v>
      </c>
      <c r="E12" s="421" t="s">
        <v>473</v>
      </c>
      <c r="J12" s="432"/>
    </row>
    <row r="13" spans="1:15" x14ac:dyDescent="0.2">
      <c r="A13" s="426">
        <v>5</v>
      </c>
      <c r="B13" s="427" t="s">
        <v>30</v>
      </c>
      <c r="C13" s="162" t="s">
        <v>439</v>
      </c>
      <c r="D13" s="428" t="s">
        <v>462</v>
      </c>
      <c r="E13" s="137" t="s">
        <v>472</v>
      </c>
      <c r="L13" s="207"/>
      <c r="O13" s="207"/>
    </row>
    <row r="14" spans="1:15" x14ac:dyDescent="0.2">
      <c r="A14" s="417">
        <v>6</v>
      </c>
      <c r="B14" s="433" t="s">
        <v>39</v>
      </c>
      <c r="C14" s="419" t="s">
        <v>8</v>
      </c>
      <c r="D14" s="420" t="s">
        <v>462</v>
      </c>
      <c r="E14" s="421" t="s">
        <v>471</v>
      </c>
      <c r="O14" s="207"/>
    </row>
    <row r="15" spans="1:15" x14ac:dyDescent="0.2">
      <c r="A15" s="426">
        <v>6</v>
      </c>
      <c r="B15" s="427" t="s">
        <v>37</v>
      </c>
      <c r="C15" s="162" t="s">
        <v>8</v>
      </c>
      <c r="D15" s="428" t="s">
        <v>462</v>
      </c>
      <c r="E15" s="137" t="s">
        <v>471</v>
      </c>
    </row>
    <row r="16" spans="1:15" x14ac:dyDescent="0.2">
      <c r="A16" s="417">
        <v>7</v>
      </c>
      <c r="B16" s="418" t="s">
        <v>20</v>
      </c>
      <c r="C16" s="419" t="s">
        <v>8</v>
      </c>
      <c r="D16" s="420" t="s">
        <v>462</v>
      </c>
      <c r="E16" s="421" t="s">
        <v>471</v>
      </c>
    </row>
    <row r="17" spans="1:5" x14ac:dyDescent="0.2">
      <c r="A17" s="426">
        <v>7</v>
      </c>
      <c r="B17" s="427" t="s">
        <v>25</v>
      </c>
      <c r="C17" s="162" t="s">
        <v>8</v>
      </c>
      <c r="D17" s="428" t="s">
        <v>462</v>
      </c>
      <c r="E17" s="137" t="s">
        <v>472</v>
      </c>
    </row>
    <row r="18" spans="1:5" x14ac:dyDescent="0.2">
      <c r="A18" s="417">
        <v>8</v>
      </c>
      <c r="B18" s="418" t="s">
        <v>152</v>
      </c>
      <c r="C18" s="419" t="s">
        <v>8</v>
      </c>
      <c r="D18" s="420" t="s">
        <v>462</v>
      </c>
      <c r="E18" s="421" t="s">
        <v>472</v>
      </c>
    </row>
    <row r="19" spans="1:5" x14ac:dyDescent="0.2">
      <c r="A19" s="426">
        <v>8</v>
      </c>
      <c r="B19" s="427" t="s">
        <v>153</v>
      </c>
      <c r="C19" s="162" t="s">
        <v>8</v>
      </c>
      <c r="D19" s="428" t="s">
        <v>462</v>
      </c>
      <c r="E19" s="137" t="s">
        <v>472</v>
      </c>
    </row>
    <row r="20" spans="1:5" x14ac:dyDescent="0.2">
      <c r="A20" s="417">
        <v>9</v>
      </c>
      <c r="B20" s="418" t="s">
        <v>51</v>
      </c>
      <c r="C20" s="419" t="s">
        <v>8</v>
      </c>
      <c r="D20" s="420" t="s">
        <v>461</v>
      </c>
      <c r="E20" s="421" t="s">
        <v>472</v>
      </c>
    </row>
    <row r="21" spans="1:5" x14ac:dyDescent="0.2">
      <c r="A21" s="422">
        <v>9</v>
      </c>
      <c r="B21" s="423" t="s">
        <v>52</v>
      </c>
      <c r="C21" s="70" t="s">
        <v>8</v>
      </c>
      <c r="D21" s="424" t="s">
        <v>461</v>
      </c>
      <c r="E21" s="425" t="s">
        <v>472</v>
      </c>
    </row>
    <row r="22" spans="1:5" x14ac:dyDescent="0.2">
      <c r="A22" s="426">
        <v>9</v>
      </c>
      <c r="B22" s="427" t="s">
        <v>44</v>
      </c>
      <c r="C22" s="162" t="s">
        <v>8</v>
      </c>
      <c r="D22" s="428" t="s">
        <v>461</v>
      </c>
      <c r="E22" s="137" t="s">
        <v>474</v>
      </c>
    </row>
    <row r="23" spans="1:5" x14ac:dyDescent="0.2">
      <c r="A23" s="417">
        <v>10</v>
      </c>
      <c r="B23" s="418" t="s">
        <v>475</v>
      </c>
      <c r="C23" s="419" t="s">
        <v>476</v>
      </c>
      <c r="D23" s="420" t="s">
        <v>477</v>
      </c>
      <c r="E23" s="421" t="s">
        <v>473</v>
      </c>
    </row>
    <row r="24" spans="1:5" x14ac:dyDescent="0.2">
      <c r="A24" s="426">
        <v>10</v>
      </c>
      <c r="B24" s="427" t="s">
        <v>478</v>
      </c>
      <c r="C24" s="162" t="s">
        <v>476</v>
      </c>
      <c r="D24" s="428" t="s">
        <v>477</v>
      </c>
      <c r="E24" s="137" t="s">
        <v>471</v>
      </c>
    </row>
    <row r="25" spans="1:5" x14ac:dyDescent="0.2">
      <c r="A25" s="417">
        <v>11</v>
      </c>
      <c r="B25" s="418" t="s">
        <v>479</v>
      </c>
      <c r="C25" s="419" t="s">
        <v>476</v>
      </c>
      <c r="D25" s="420" t="s">
        <v>477</v>
      </c>
      <c r="E25" s="421" t="s">
        <v>474</v>
      </c>
    </row>
    <row r="26" spans="1:5" x14ac:dyDescent="0.2">
      <c r="A26" s="426">
        <v>11</v>
      </c>
      <c r="B26" s="427" t="s">
        <v>480</v>
      </c>
      <c r="C26" s="162" t="s">
        <v>476</v>
      </c>
      <c r="D26" s="428" t="s">
        <v>477</v>
      </c>
      <c r="E26" s="137" t="s">
        <v>472</v>
      </c>
    </row>
  </sheetData>
  <autoFilter ref="A1:D25" xr:uid="{00000000-0009-0000-0000-000014000000}"/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3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5.33203125" style="80" customWidth="1"/>
    <col min="6" max="6" width="11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26</v>
      </c>
      <c r="B2">
        <v>27</v>
      </c>
      <c r="C2" t="s">
        <v>53</v>
      </c>
      <c r="D2">
        <v>2002</v>
      </c>
      <c r="E2" s="80">
        <v>33.802</v>
      </c>
    </row>
    <row r="3" spans="1:6" x14ac:dyDescent="0.2">
      <c r="A3">
        <v>20</v>
      </c>
      <c r="B3">
        <v>24</v>
      </c>
      <c r="C3" t="s">
        <v>497</v>
      </c>
      <c r="D3">
        <v>2004</v>
      </c>
      <c r="E3" s="80">
        <v>34.494</v>
      </c>
      <c r="F3" s="80">
        <v>0.69200000000000017</v>
      </c>
    </row>
    <row r="4" spans="1:6" x14ac:dyDescent="0.2">
      <c r="A4">
        <v>29</v>
      </c>
      <c r="B4">
        <v>18</v>
      </c>
      <c r="C4" t="s">
        <v>498</v>
      </c>
      <c r="D4">
        <v>2012</v>
      </c>
      <c r="E4" s="80">
        <v>34.512999999999998</v>
      </c>
      <c r="F4" s="80">
        <v>0.71099999999999852</v>
      </c>
    </row>
    <row r="5" spans="1:6" x14ac:dyDescent="0.2">
      <c r="A5">
        <v>56</v>
      </c>
      <c r="B5">
        <v>18</v>
      </c>
      <c r="C5" t="s">
        <v>498</v>
      </c>
      <c r="D5">
        <v>2012</v>
      </c>
      <c r="E5" s="80">
        <v>34.566000000000003</v>
      </c>
      <c r="F5" s="80">
        <v>0.7640000000000029</v>
      </c>
    </row>
    <row r="6" spans="1:6" x14ac:dyDescent="0.2">
      <c r="A6">
        <v>27</v>
      </c>
      <c r="B6">
        <v>23</v>
      </c>
      <c r="C6" t="s">
        <v>50</v>
      </c>
      <c r="D6">
        <v>2001</v>
      </c>
      <c r="E6" s="80">
        <v>34.887</v>
      </c>
      <c r="F6" s="80">
        <v>1.0850000000000009</v>
      </c>
    </row>
    <row r="7" spans="1:6" x14ac:dyDescent="0.2">
      <c r="A7">
        <v>58</v>
      </c>
      <c r="B7">
        <v>27</v>
      </c>
      <c r="C7" t="s">
        <v>53</v>
      </c>
      <c r="D7">
        <v>2002</v>
      </c>
      <c r="E7" s="80">
        <v>34.911000000000001</v>
      </c>
      <c r="F7" s="80">
        <v>1.1090000000000018</v>
      </c>
    </row>
    <row r="8" spans="1:6" x14ac:dyDescent="0.2">
      <c r="A8">
        <v>49</v>
      </c>
      <c r="B8">
        <v>24</v>
      </c>
      <c r="C8" t="s">
        <v>497</v>
      </c>
      <c r="D8">
        <v>2004</v>
      </c>
      <c r="E8" s="80">
        <v>35.033999999999999</v>
      </c>
      <c r="F8" s="80">
        <v>1.2319999999999993</v>
      </c>
    </row>
    <row r="9" spans="1:6" x14ac:dyDescent="0.2">
      <c r="A9">
        <v>55</v>
      </c>
      <c r="B9">
        <v>23</v>
      </c>
      <c r="C9" t="s">
        <v>50</v>
      </c>
      <c r="D9">
        <v>2001</v>
      </c>
      <c r="E9" s="80">
        <v>35.1</v>
      </c>
      <c r="F9" s="80">
        <v>1.2980000000000018</v>
      </c>
    </row>
    <row r="10" spans="1:6" x14ac:dyDescent="0.2">
      <c r="A10">
        <v>28</v>
      </c>
      <c r="B10">
        <v>5</v>
      </c>
      <c r="C10" t="s">
        <v>20</v>
      </c>
      <c r="D10">
        <v>2002</v>
      </c>
      <c r="E10" s="80">
        <v>35.213000000000001</v>
      </c>
      <c r="F10" s="80">
        <v>1.4110000000000014</v>
      </c>
    </row>
    <row r="11" spans="1:6" x14ac:dyDescent="0.2">
      <c r="A11">
        <v>19</v>
      </c>
      <c r="B11">
        <v>7</v>
      </c>
      <c r="C11" t="s">
        <v>25</v>
      </c>
      <c r="D11">
        <v>2002</v>
      </c>
      <c r="E11" s="80">
        <v>35.298000000000002</v>
      </c>
      <c r="F11" s="80">
        <v>1.4960000000000022</v>
      </c>
    </row>
    <row r="12" spans="1:6" x14ac:dyDescent="0.2">
      <c r="A12">
        <v>73</v>
      </c>
      <c r="B12">
        <v>24</v>
      </c>
      <c r="C12" t="s">
        <v>497</v>
      </c>
      <c r="D12">
        <v>2004</v>
      </c>
      <c r="E12" s="80">
        <v>35.308</v>
      </c>
      <c r="F12" s="80">
        <v>1.5060000000000002</v>
      </c>
    </row>
    <row r="13" spans="1:6" x14ac:dyDescent="0.2">
      <c r="A13">
        <v>42</v>
      </c>
      <c r="B13">
        <v>36</v>
      </c>
      <c r="C13" t="s">
        <v>59</v>
      </c>
      <c r="D13">
        <v>2006</v>
      </c>
      <c r="E13" s="80">
        <v>35.884</v>
      </c>
      <c r="F13" s="80">
        <v>2.0820000000000007</v>
      </c>
    </row>
    <row r="14" spans="1:6" x14ac:dyDescent="0.2">
      <c r="A14">
        <v>77</v>
      </c>
      <c r="B14">
        <v>21</v>
      </c>
      <c r="C14" t="s">
        <v>48</v>
      </c>
      <c r="D14">
        <v>2003</v>
      </c>
      <c r="E14" s="80">
        <v>35.936</v>
      </c>
      <c r="F14" s="80">
        <v>2.1340000000000003</v>
      </c>
    </row>
    <row r="15" spans="1:6" x14ac:dyDescent="0.2">
      <c r="A15">
        <v>21</v>
      </c>
      <c r="B15">
        <v>6</v>
      </c>
      <c r="C15" t="s">
        <v>22</v>
      </c>
      <c r="D15">
        <v>2003</v>
      </c>
      <c r="E15" s="80">
        <v>35.944000000000003</v>
      </c>
      <c r="F15" s="80">
        <v>2.142000000000003</v>
      </c>
    </row>
    <row r="16" spans="1:6" x14ac:dyDescent="0.2">
      <c r="A16">
        <v>53</v>
      </c>
      <c r="B16">
        <v>37</v>
      </c>
      <c r="C16" t="s">
        <v>60</v>
      </c>
      <c r="D16">
        <v>2003</v>
      </c>
      <c r="E16" s="80">
        <v>36.030999999999999</v>
      </c>
      <c r="F16" s="80">
        <v>2.2289999999999992</v>
      </c>
    </row>
    <row r="17" spans="1:6" x14ac:dyDescent="0.2">
      <c r="A17">
        <v>40</v>
      </c>
      <c r="B17">
        <v>21</v>
      </c>
      <c r="C17" t="s">
        <v>48</v>
      </c>
      <c r="D17">
        <v>2003</v>
      </c>
      <c r="E17" s="80">
        <v>36.061999999999998</v>
      </c>
      <c r="F17" s="80">
        <v>2.259999999999998</v>
      </c>
    </row>
    <row r="18" spans="1:6" x14ac:dyDescent="0.2">
      <c r="A18">
        <v>24</v>
      </c>
      <c r="B18">
        <v>15</v>
      </c>
      <c r="C18" t="s">
        <v>42</v>
      </c>
      <c r="D18">
        <v>2004</v>
      </c>
      <c r="E18" s="80">
        <v>36.093000000000004</v>
      </c>
      <c r="F18" s="80">
        <v>2.2910000000000039</v>
      </c>
    </row>
    <row r="19" spans="1:6" x14ac:dyDescent="0.2">
      <c r="A19">
        <v>23</v>
      </c>
      <c r="B19">
        <v>9</v>
      </c>
      <c r="C19" t="s">
        <v>30</v>
      </c>
      <c r="D19">
        <v>2003</v>
      </c>
      <c r="E19" s="80">
        <v>36.253</v>
      </c>
      <c r="F19" s="80">
        <v>2.4510000000000005</v>
      </c>
    </row>
    <row r="20" spans="1:6" x14ac:dyDescent="0.2">
      <c r="A20">
        <v>54</v>
      </c>
      <c r="B20">
        <v>5</v>
      </c>
      <c r="C20" t="s">
        <v>20</v>
      </c>
      <c r="D20">
        <v>2002</v>
      </c>
      <c r="E20" s="80">
        <v>36.279000000000003</v>
      </c>
      <c r="F20" s="80">
        <v>2.4770000000000039</v>
      </c>
    </row>
    <row r="21" spans="1:6" x14ac:dyDescent="0.2">
      <c r="A21">
        <v>51</v>
      </c>
      <c r="B21">
        <v>22</v>
      </c>
      <c r="C21" t="s">
        <v>49</v>
      </c>
      <c r="D21">
        <v>2004</v>
      </c>
      <c r="E21" s="80">
        <v>36.29</v>
      </c>
      <c r="F21" s="80">
        <v>2.4879999999999995</v>
      </c>
    </row>
    <row r="22" spans="1:6" x14ac:dyDescent="0.2">
      <c r="A22">
        <v>50</v>
      </c>
      <c r="B22">
        <v>19</v>
      </c>
      <c r="C22" t="s">
        <v>47</v>
      </c>
      <c r="D22">
        <v>2004</v>
      </c>
      <c r="E22" s="80">
        <v>36.454000000000001</v>
      </c>
      <c r="F22" s="80">
        <v>2.652000000000001</v>
      </c>
    </row>
    <row r="23" spans="1:6" x14ac:dyDescent="0.2">
      <c r="A23">
        <v>52</v>
      </c>
      <c r="B23">
        <v>9</v>
      </c>
      <c r="C23" t="s">
        <v>30</v>
      </c>
      <c r="D23">
        <v>2003</v>
      </c>
      <c r="E23" s="80">
        <v>36.929000000000002</v>
      </c>
      <c r="F23" s="80">
        <v>3.1270000000000024</v>
      </c>
    </row>
    <row r="24" spans="1:6" x14ac:dyDescent="0.2">
      <c r="A24">
        <v>69</v>
      </c>
      <c r="B24">
        <v>16</v>
      </c>
      <c r="C24" t="s">
        <v>44</v>
      </c>
      <c r="D24">
        <v>2005</v>
      </c>
      <c r="E24" s="80">
        <v>37.292000000000002</v>
      </c>
      <c r="F24" s="80">
        <v>3.490000000000002</v>
      </c>
    </row>
    <row r="25" spans="1:6" x14ac:dyDescent="0.2">
      <c r="A25">
        <v>22</v>
      </c>
      <c r="B25">
        <v>19</v>
      </c>
      <c r="C25" t="s">
        <v>47</v>
      </c>
      <c r="D25">
        <v>2004</v>
      </c>
      <c r="E25" s="80">
        <v>37.569000000000003</v>
      </c>
      <c r="F25" s="80">
        <v>3.767000000000003</v>
      </c>
    </row>
    <row r="26" spans="1:6" x14ac:dyDescent="0.2">
      <c r="A26">
        <v>43</v>
      </c>
      <c r="B26">
        <v>25</v>
      </c>
      <c r="C26" t="s">
        <v>51</v>
      </c>
      <c r="D26">
        <v>2005</v>
      </c>
      <c r="E26" s="80">
        <v>38.033000000000001</v>
      </c>
      <c r="F26" s="80">
        <v>4.2310000000000016</v>
      </c>
    </row>
    <row r="27" spans="1:6" x14ac:dyDescent="0.2">
      <c r="A27">
        <v>35</v>
      </c>
      <c r="B27">
        <v>13</v>
      </c>
      <c r="C27" t="s">
        <v>39</v>
      </c>
      <c r="D27">
        <v>2003</v>
      </c>
      <c r="E27" s="80">
        <v>38.055</v>
      </c>
      <c r="F27" s="80">
        <v>4.2530000000000001</v>
      </c>
    </row>
    <row r="28" spans="1:6" x14ac:dyDescent="0.2">
      <c r="A28">
        <v>18</v>
      </c>
      <c r="B28">
        <v>25</v>
      </c>
      <c r="C28" t="s">
        <v>51</v>
      </c>
      <c r="D28">
        <v>2005</v>
      </c>
      <c r="E28" s="80">
        <v>38.201999999999998</v>
      </c>
      <c r="F28" s="80">
        <v>4.3999999999999986</v>
      </c>
    </row>
    <row r="29" spans="1:6" x14ac:dyDescent="0.2">
      <c r="A29">
        <v>32</v>
      </c>
      <c r="B29">
        <v>58</v>
      </c>
      <c r="C29" t="s">
        <v>76</v>
      </c>
      <c r="D29">
        <v>2007</v>
      </c>
      <c r="E29" s="80">
        <v>38.305</v>
      </c>
      <c r="F29" s="80">
        <v>4.5030000000000001</v>
      </c>
    </row>
    <row r="30" spans="1:6" x14ac:dyDescent="0.2">
      <c r="A30">
        <v>75</v>
      </c>
      <c r="B30">
        <v>7</v>
      </c>
      <c r="C30" t="s">
        <v>25</v>
      </c>
      <c r="D30">
        <v>2002</v>
      </c>
      <c r="E30" s="80">
        <v>38.345999999999997</v>
      </c>
      <c r="F30" s="80">
        <v>4.5439999999999969</v>
      </c>
    </row>
    <row r="31" spans="1:6" x14ac:dyDescent="0.2">
      <c r="A31">
        <v>34</v>
      </c>
      <c r="B31">
        <v>28</v>
      </c>
      <c r="C31">
        <v>0</v>
      </c>
      <c r="D31">
        <v>0</v>
      </c>
      <c r="E31" s="80">
        <v>38.478000000000002</v>
      </c>
      <c r="F31" s="80">
        <v>4.6760000000000019</v>
      </c>
    </row>
    <row r="32" spans="1:6" x14ac:dyDescent="0.2">
      <c r="A32">
        <v>63</v>
      </c>
      <c r="B32">
        <v>11</v>
      </c>
      <c r="C32" t="s">
        <v>34</v>
      </c>
      <c r="D32">
        <v>2006</v>
      </c>
      <c r="E32" s="80">
        <v>38.709000000000003</v>
      </c>
      <c r="F32" s="80">
        <v>4.9070000000000036</v>
      </c>
    </row>
    <row r="33" spans="1:6" x14ac:dyDescent="0.2">
      <c r="A33">
        <v>33</v>
      </c>
      <c r="B33">
        <v>11</v>
      </c>
      <c r="C33" t="s">
        <v>34</v>
      </c>
      <c r="D33">
        <v>2006</v>
      </c>
      <c r="E33" s="80">
        <v>38.749000000000002</v>
      </c>
      <c r="F33" s="80">
        <v>4.9470000000000027</v>
      </c>
    </row>
    <row r="34" spans="1:6" x14ac:dyDescent="0.2">
      <c r="A34">
        <v>64</v>
      </c>
      <c r="B34">
        <v>13</v>
      </c>
      <c r="C34" t="s">
        <v>39</v>
      </c>
      <c r="D34">
        <v>2003</v>
      </c>
      <c r="E34" s="80">
        <v>38.756999999999998</v>
      </c>
      <c r="F34" s="80">
        <v>4.9549999999999983</v>
      </c>
    </row>
    <row r="35" spans="1:6" x14ac:dyDescent="0.2">
      <c r="A35">
        <v>79</v>
      </c>
      <c r="B35">
        <v>2</v>
      </c>
      <c r="C35" t="s">
        <v>12</v>
      </c>
      <c r="D35">
        <v>2005</v>
      </c>
      <c r="E35" s="80">
        <v>38.762</v>
      </c>
      <c r="F35" s="80">
        <v>4.9600000000000009</v>
      </c>
    </row>
    <row r="36" spans="1:6" x14ac:dyDescent="0.2">
      <c r="A36">
        <v>78</v>
      </c>
      <c r="B36">
        <v>36</v>
      </c>
      <c r="C36" t="s">
        <v>59</v>
      </c>
      <c r="D36">
        <v>2006</v>
      </c>
      <c r="E36" s="80">
        <v>38.798000000000002</v>
      </c>
      <c r="F36" s="80">
        <v>4.9960000000000022</v>
      </c>
    </row>
    <row r="37" spans="1:6" x14ac:dyDescent="0.2">
      <c r="A37">
        <v>62</v>
      </c>
      <c r="B37">
        <v>28</v>
      </c>
      <c r="C37">
        <v>0</v>
      </c>
      <c r="D37">
        <v>0</v>
      </c>
      <c r="E37" s="80">
        <v>38.901000000000003</v>
      </c>
      <c r="F37" s="80">
        <v>5.0990000000000038</v>
      </c>
    </row>
    <row r="38" spans="1:6" x14ac:dyDescent="0.2">
      <c r="A38">
        <v>71</v>
      </c>
      <c r="B38">
        <v>26</v>
      </c>
      <c r="C38" t="s">
        <v>52</v>
      </c>
      <c r="D38">
        <v>2006</v>
      </c>
      <c r="E38" s="80">
        <v>39.058999999999997</v>
      </c>
      <c r="F38" s="80">
        <v>5.2569999999999979</v>
      </c>
    </row>
    <row r="39" spans="1:6" x14ac:dyDescent="0.2">
      <c r="A39">
        <v>44</v>
      </c>
      <c r="B39">
        <v>26</v>
      </c>
      <c r="C39" t="s">
        <v>52</v>
      </c>
      <c r="D39">
        <v>2006</v>
      </c>
      <c r="E39" s="80">
        <v>39.212000000000003</v>
      </c>
      <c r="F39" s="80">
        <v>5.4100000000000037</v>
      </c>
    </row>
    <row r="40" spans="1:6" x14ac:dyDescent="0.2">
      <c r="A40">
        <v>74</v>
      </c>
      <c r="B40">
        <v>6</v>
      </c>
      <c r="C40" t="s">
        <v>22</v>
      </c>
      <c r="D40">
        <v>2003</v>
      </c>
      <c r="E40" s="80">
        <v>39.293999999999997</v>
      </c>
      <c r="F40" s="80">
        <v>5.4919999999999973</v>
      </c>
    </row>
    <row r="41" spans="1:6" x14ac:dyDescent="0.2">
      <c r="A41">
        <v>59</v>
      </c>
      <c r="B41">
        <v>58</v>
      </c>
      <c r="C41" t="s">
        <v>76</v>
      </c>
      <c r="D41">
        <v>2007</v>
      </c>
      <c r="E41" s="80">
        <v>39.378999999999998</v>
      </c>
      <c r="F41" s="80">
        <v>5.5769999999999982</v>
      </c>
    </row>
    <row r="42" spans="1:6" x14ac:dyDescent="0.2">
      <c r="A42">
        <v>39</v>
      </c>
      <c r="B42">
        <v>69</v>
      </c>
      <c r="C42">
        <v>0</v>
      </c>
      <c r="D42">
        <v>0</v>
      </c>
      <c r="E42" s="80">
        <v>39.667000000000002</v>
      </c>
      <c r="F42" s="80">
        <v>5.865000000000002</v>
      </c>
    </row>
    <row r="43" spans="1:6" x14ac:dyDescent="0.2">
      <c r="A43">
        <v>70</v>
      </c>
      <c r="B43">
        <v>25</v>
      </c>
      <c r="C43" t="s">
        <v>51</v>
      </c>
      <c r="D43">
        <v>2005</v>
      </c>
      <c r="E43" s="80">
        <v>39.81</v>
      </c>
      <c r="F43" s="80">
        <v>6.0080000000000027</v>
      </c>
    </row>
    <row r="44" spans="1:6" x14ac:dyDescent="0.2">
      <c r="A44">
        <v>67</v>
      </c>
      <c r="B44">
        <v>64</v>
      </c>
      <c r="C44" t="s">
        <v>81</v>
      </c>
      <c r="D44">
        <v>2004</v>
      </c>
      <c r="E44" s="80">
        <v>40.692</v>
      </c>
      <c r="F44" s="80">
        <v>6.8900000000000006</v>
      </c>
    </row>
    <row r="45" spans="1:6" x14ac:dyDescent="0.2">
      <c r="A45">
        <v>45</v>
      </c>
      <c r="B45">
        <v>52</v>
      </c>
      <c r="C45" t="s">
        <v>71</v>
      </c>
      <c r="D45">
        <v>2006</v>
      </c>
      <c r="E45" s="80">
        <v>41.707999999999998</v>
      </c>
      <c r="F45" s="80">
        <v>7.9059999999999988</v>
      </c>
    </row>
    <row r="46" spans="1:6" x14ac:dyDescent="0.2">
      <c r="A46">
        <v>60</v>
      </c>
      <c r="B46">
        <v>89</v>
      </c>
      <c r="C46" t="s">
        <v>130</v>
      </c>
      <c r="D46">
        <v>2004</v>
      </c>
      <c r="E46" s="80">
        <v>42.045000000000002</v>
      </c>
      <c r="F46" s="80">
        <v>8.2430000000000021</v>
      </c>
    </row>
    <row r="47" spans="1:6" x14ac:dyDescent="0.2">
      <c r="A47">
        <v>68</v>
      </c>
      <c r="B47">
        <v>68</v>
      </c>
      <c r="C47" t="s">
        <v>87</v>
      </c>
      <c r="D47">
        <v>2005</v>
      </c>
      <c r="E47" s="80">
        <v>42.250999999999998</v>
      </c>
      <c r="F47" s="80">
        <v>8.4489999999999981</v>
      </c>
    </row>
    <row r="48" spans="1:6" x14ac:dyDescent="0.2">
      <c r="A48">
        <v>31</v>
      </c>
      <c r="B48">
        <v>89</v>
      </c>
      <c r="C48" t="s">
        <v>130</v>
      </c>
      <c r="D48">
        <v>2004</v>
      </c>
      <c r="E48" s="80">
        <v>42.368000000000002</v>
      </c>
      <c r="F48" s="80">
        <v>8.5660000000000025</v>
      </c>
    </row>
    <row r="49" spans="1:6" x14ac:dyDescent="0.2">
      <c r="A49">
        <v>65</v>
      </c>
      <c r="B49">
        <v>88</v>
      </c>
      <c r="C49">
        <v>0</v>
      </c>
      <c r="D49">
        <v>0</v>
      </c>
      <c r="E49" s="80">
        <v>42.395000000000003</v>
      </c>
      <c r="F49" s="80">
        <v>8.5930000000000035</v>
      </c>
    </row>
    <row r="50" spans="1:6" x14ac:dyDescent="0.2">
      <c r="A50">
        <v>38</v>
      </c>
      <c r="B50">
        <v>68</v>
      </c>
      <c r="C50" t="s">
        <v>87</v>
      </c>
      <c r="D50">
        <v>2005</v>
      </c>
      <c r="E50" s="80">
        <v>42.561</v>
      </c>
      <c r="F50" s="80">
        <v>8.7590000000000003</v>
      </c>
    </row>
    <row r="51" spans="1:6" x14ac:dyDescent="0.2">
      <c r="A51">
        <v>66</v>
      </c>
      <c r="B51">
        <v>89</v>
      </c>
      <c r="C51" t="s">
        <v>130</v>
      </c>
      <c r="D51">
        <v>2004</v>
      </c>
      <c r="E51" s="80">
        <v>42.792000000000002</v>
      </c>
      <c r="F51" s="80">
        <v>8.990000000000002</v>
      </c>
    </row>
    <row r="52" spans="1:6" x14ac:dyDescent="0.2">
      <c r="A52">
        <v>61</v>
      </c>
      <c r="B52">
        <v>88</v>
      </c>
      <c r="C52">
        <v>0</v>
      </c>
      <c r="D52">
        <v>0</v>
      </c>
      <c r="E52" s="80">
        <v>44.401000000000003</v>
      </c>
      <c r="F52" s="80">
        <v>10.599000000000004</v>
      </c>
    </row>
    <row r="53" spans="1:6" x14ac:dyDescent="0.2">
      <c r="A53">
        <v>30</v>
      </c>
      <c r="B53">
        <v>88</v>
      </c>
      <c r="C53">
        <v>0</v>
      </c>
      <c r="D53">
        <v>0</v>
      </c>
      <c r="E53" s="80">
        <v>44.665999999999997</v>
      </c>
      <c r="F53" s="80">
        <v>10.863999999999997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18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6" width="10.83203125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74</v>
      </c>
      <c r="B2">
        <v>8</v>
      </c>
      <c r="C2" t="s">
        <v>28</v>
      </c>
      <c r="D2">
        <v>2000</v>
      </c>
      <c r="E2" s="80">
        <v>26.018000000000001</v>
      </c>
    </row>
    <row r="3" spans="1:6" x14ac:dyDescent="0.2">
      <c r="A3">
        <v>119</v>
      </c>
      <c r="B3">
        <v>8</v>
      </c>
      <c r="C3" t="s">
        <v>28</v>
      </c>
      <c r="D3">
        <v>2000</v>
      </c>
      <c r="E3" s="80">
        <v>26.36</v>
      </c>
      <c r="F3" s="80">
        <v>0.34199999999999875</v>
      </c>
    </row>
    <row r="4" spans="1:6" x14ac:dyDescent="0.2">
      <c r="A4">
        <v>45</v>
      </c>
      <c r="B4">
        <v>8</v>
      </c>
      <c r="C4" t="s">
        <v>28</v>
      </c>
      <c r="D4">
        <v>2000</v>
      </c>
      <c r="E4" s="80">
        <v>26.423999999999999</v>
      </c>
      <c r="F4" s="80">
        <v>0.40599999999999881</v>
      </c>
    </row>
    <row r="5" spans="1:6" x14ac:dyDescent="0.2">
      <c r="A5">
        <v>29</v>
      </c>
      <c r="B5">
        <v>8</v>
      </c>
      <c r="C5" t="s">
        <v>28</v>
      </c>
      <c r="D5">
        <v>2000</v>
      </c>
      <c r="E5" s="80">
        <v>26.63</v>
      </c>
      <c r="F5" s="80">
        <v>0.61199999999999832</v>
      </c>
    </row>
    <row r="6" spans="1:6" x14ac:dyDescent="0.2">
      <c r="A6">
        <v>121</v>
      </c>
      <c r="B6">
        <v>60</v>
      </c>
      <c r="C6">
        <v>0</v>
      </c>
      <c r="D6">
        <v>0</v>
      </c>
      <c r="E6" s="80">
        <v>26.754000000000001</v>
      </c>
      <c r="F6" s="80">
        <v>0.73600000000000065</v>
      </c>
    </row>
    <row r="7" spans="1:6" x14ac:dyDescent="0.2">
      <c r="A7">
        <v>120</v>
      </c>
      <c r="B7">
        <v>10</v>
      </c>
      <c r="C7" t="s">
        <v>32</v>
      </c>
      <c r="D7">
        <v>2001</v>
      </c>
      <c r="E7" s="80">
        <v>26.762</v>
      </c>
      <c r="F7" s="80">
        <v>0.74399999999999977</v>
      </c>
    </row>
    <row r="8" spans="1:6" x14ac:dyDescent="0.2">
      <c r="A8">
        <v>90</v>
      </c>
      <c r="B8">
        <v>31</v>
      </c>
      <c r="C8">
        <v>0</v>
      </c>
      <c r="D8">
        <v>0</v>
      </c>
      <c r="E8" s="80">
        <v>26.847999999999999</v>
      </c>
      <c r="F8" s="80">
        <v>0.82999999999999829</v>
      </c>
    </row>
    <row r="9" spans="1:6" x14ac:dyDescent="0.2">
      <c r="A9">
        <v>117</v>
      </c>
      <c r="B9">
        <v>31</v>
      </c>
      <c r="C9">
        <v>0</v>
      </c>
      <c r="D9">
        <v>0</v>
      </c>
      <c r="E9" s="80">
        <v>26.896999999999998</v>
      </c>
      <c r="F9" s="80">
        <v>0.87899999999999778</v>
      </c>
    </row>
    <row r="10" spans="1:6" x14ac:dyDescent="0.2">
      <c r="A10">
        <v>105</v>
      </c>
      <c r="B10">
        <v>31</v>
      </c>
      <c r="C10">
        <v>0</v>
      </c>
      <c r="D10">
        <v>0</v>
      </c>
      <c r="E10" s="80">
        <v>26.908999999999999</v>
      </c>
      <c r="F10" s="80">
        <v>0.89099999999999824</v>
      </c>
    </row>
    <row r="11" spans="1:6" x14ac:dyDescent="0.2">
      <c r="A11">
        <v>75</v>
      </c>
      <c r="B11">
        <v>60</v>
      </c>
      <c r="C11">
        <v>0</v>
      </c>
      <c r="D11">
        <v>0</v>
      </c>
      <c r="E11" s="80">
        <v>26.917000000000002</v>
      </c>
      <c r="F11" s="80">
        <v>0.89900000000000091</v>
      </c>
    </row>
    <row r="12" spans="1:6" x14ac:dyDescent="0.2">
      <c r="A12">
        <v>46</v>
      </c>
      <c r="B12">
        <v>60</v>
      </c>
      <c r="C12">
        <v>0</v>
      </c>
      <c r="D12">
        <v>0</v>
      </c>
      <c r="E12" s="80">
        <v>26.928999999999998</v>
      </c>
      <c r="F12" s="80">
        <v>0.91099999999999781</v>
      </c>
    </row>
    <row r="13" spans="1:6" x14ac:dyDescent="0.2">
      <c r="A13">
        <v>55</v>
      </c>
      <c r="B13">
        <v>31</v>
      </c>
      <c r="C13">
        <v>0</v>
      </c>
      <c r="D13">
        <v>0</v>
      </c>
      <c r="E13" s="80">
        <v>26.974</v>
      </c>
      <c r="F13" s="80">
        <v>0.95599999999999952</v>
      </c>
    </row>
    <row r="14" spans="1:6" x14ac:dyDescent="0.2">
      <c r="A14">
        <v>28</v>
      </c>
      <c r="B14">
        <v>60</v>
      </c>
      <c r="C14">
        <v>0</v>
      </c>
      <c r="D14">
        <v>0</v>
      </c>
      <c r="E14" s="80">
        <v>27.039000000000001</v>
      </c>
      <c r="F14" s="80">
        <v>1.0210000000000008</v>
      </c>
    </row>
    <row r="15" spans="1:6" x14ac:dyDescent="0.2">
      <c r="A15">
        <v>73</v>
      </c>
      <c r="B15">
        <v>31</v>
      </c>
      <c r="C15">
        <v>0</v>
      </c>
      <c r="D15">
        <v>0</v>
      </c>
      <c r="E15" s="80">
        <v>27.055</v>
      </c>
      <c r="F15" s="80">
        <v>1.036999999999999</v>
      </c>
    </row>
    <row r="16" spans="1:6" x14ac:dyDescent="0.2">
      <c r="A16">
        <v>12</v>
      </c>
      <c r="B16">
        <v>8</v>
      </c>
      <c r="C16" t="s">
        <v>28</v>
      </c>
      <c r="D16">
        <v>2000</v>
      </c>
      <c r="E16" s="80">
        <v>27.077999999999999</v>
      </c>
      <c r="F16" s="80">
        <v>1.0599999999999987</v>
      </c>
    </row>
    <row r="17" spans="1:6" x14ac:dyDescent="0.2">
      <c r="A17">
        <v>94</v>
      </c>
      <c r="B17">
        <v>10</v>
      </c>
      <c r="C17" t="s">
        <v>32</v>
      </c>
      <c r="D17">
        <v>2001</v>
      </c>
      <c r="E17" s="80">
        <v>27.117999999999999</v>
      </c>
      <c r="F17" s="80">
        <v>1.0999999999999979</v>
      </c>
    </row>
    <row r="18" spans="1:6" x14ac:dyDescent="0.2">
      <c r="A18">
        <v>76</v>
      </c>
      <c r="B18">
        <v>10</v>
      </c>
      <c r="C18" t="s">
        <v>32</v>
      </c>
      <c r="D18">
        <v>2001</v>
      </c>
      <c r="E18" s="80">
        <v>27.279</v>
      </c>
      <c r="F18" s="80">
        <v>1.2609999999999992</v>
      </c>
    </row>
    <row r="19" spans="1:6" x14ac:dyDescent="0.2">
      <c r="A19">
        <v>107</v>
      </c>
      <c r="B19">
        <v>10</v>
      </c>
      <c r="C19" t="s">
        <v>32</v>
      </c>
      <c r="D19">
        <v>2001</v>
      </c>
      <c r="E19" s="80">
        <v>27.288</v>
      </c>
      <c r="F19" s="80">
        <v>1.2699999999999996</v>
      </c>
    </row>
    <row r="20" spans="1:6" x14ac:dyDescent="0.2">
      <c r="A20">
        <v>7</v>
      </c>
      <c r="B20">
        <v>31</v>
      </c>
      <c r="C20">
        <v>0</v>
      </c>
      <c r="D20">
        <v>0</v>
      </c>
      <c r="E20" s="80">
        <v>27.411999999999999</v>
      </c>
      <c r="F20" s="80">
        <v>1.3939999999999984</v>
      </c>
    </row>
    <row r="21" spans="1:6" x14ac:dyDescent="0.2">
      <c r="A21">
        <v>40</v>
      </c>
      <c r="B21">
        <v>31</v>
      </c>
      <c r="C21">
        <v>0</v>
      </c>
      <c r="D21">
        <v>0</v>
      </c>
      <c r="E21" s="80">
        <v>27.431000000000001</v>
      </c>
      <c r="F21" s="80">
        <v>1.4130000000000003</v>
      </c>
    </row>
    <row r="22" spans="1:6" x14ac:dyDescent="0.2">
      <c r="A22">
        <v>47</v>
      </c>
      <c r="B22">
        <v>10</v>
      </c>
      <c r="C22" t="s">
        <v>32</v>
      </c>
      <c r="D22">
        <v>2001</v>
      </c>
      <c r="E22" s="80">
        <v>27.533999999999999</v>
      </c>
      <c r="F22" s="80">
        <v>1.5159999999999982</v>
      </c>
    </row>
    <row r="23" spans="1:6" x14ac:dyDescent="0.2">
      <c r="A23">
        <v>23</v>
      </c>
      <c r="B23">
        <v>31</v>
      </c>
      <c r="C23">
        <v>0</v>
      </c>
      <c r="D23">
        <v>0</v>
      </c>
      <c r="E23" s="80">
        <v>27.643000000000001</v>
      </c>
      <c r="F23" s="80">
        <v>1.625</v>
      </c>
    </row>
    <row r="24" spans="1:6" x14ac:dyDescent="0.2">
      <c r="A24">
        <v>10</v>
      </c>
      <c r="B24">
        <v>10</v>
      </c>
      <c r="C24" t="s">
        <v>32</v>
      </c>
      <c r="D24">
        <v>2001</v>
      </c>
      <c r="E24" s="80">
        <v>27.657</v>
      </c>
      <c r="F24" s="80">
        <v>1.6389999999999993</v>
      </c>
    </row>
    <row r="25" spans="1:6" x14ac:dyDescent="0.2">
      <c r="A25">
        <v>60</v>
      </c>
      <c r="B25">
        <v>10</v>
      </c>
      <c r="C25" t="s">
        <v>32</v>
      </c>
      <c r="D25">
        <v>2001</v>
      </c>
      <c r="E25" s="80">
        <v>27.667999999999999</v>
      </c>
      <c r="F25" s="80">
        <v>1.6499999999999986</v>
      </c>
    </row>
    <row r="26" spans="1:6" x14ac:dyDescent="0.2">
      <c r="A26">
        <v>11</v>
      </c>
      <c r="B26">
        <v>60</v>
      </c>
      <c r="C26">
        <v>0</v>
      </c>
      <c r="D26">
        <v>0</v>
      </c>
      <c r="E26" s="80">
        <v>27.716999999999999</v>
      </c>
      <c r="F26" s="80">
        <v>1.6989999999999981</v>
      </c>
    </row>
    <row r="27" spans="1:6" x14ac:dyDescent="0.2">
      <c r="A27">
        <v>31</v>
      </c>
      <c r="B27">
        <v>10</v>
      </c>
      <c r="C27" t="s">
        <v>32</v>
      </c>
      <c r="D27">
        <v>2001</v>
      </c>
      <c r="E27" s="80">
        <v>27.774999999999999</v>
      </c>
      <c r="F27" s="80">
        <v>1.7569999999999979</v>
      </c>
    </row>
    <row r="28" spans="1:6" x14ac:dyDescent="0.2">
      <c r="A28">
        <v>54</v>
      </c>
      <c r="B28">
        <v>24</v>
      </c>
      <c r="C28" t="s">
        <v>497</v>
      </c>
      <c r="D28">
        <v>2004</v>
      </c>
      <c r="E28" s="80">
        <v>27.841000000000001</v>
      </c>
      <c r="F28" s="80">
        <v>1.8230000000000004</v>
      </c>
    </row>
    <row r="29" spans="1:6" x14ac:dyDescent="0.2">
      <c r="A29">
        <v>50</v>
      </c>
      <c r="B29">
        <v>3</v>
      </c>
      <c r="C29" t="s">
        <v>15</v>
      </c>
      <c r="D29">
        <v>2003</v>
      </c>
      <c r="E29" s="80">
        <v>27.873999999999999</v>
      </c>
      <c r="F29" s="80">
        <v>1.8559999999999981</v>
      </c>
    </row>
    <row r="30" spans="1:6" x14ac:dyDescent="0.2">
      <c r="A30">
        <v>114</v>
      </c>
      <c r="B30">
        <v>3</v>
      </c>
      <c r="C30" t="s">
        <v>15</v>
      </c>
      <c r="D30">
        <v>2003</v>
      </c>
      <c r="E30" s="80">
        <v>27.966000000000001</v>
      </c>
      <c r="F30" s="80">
        <v>1.9480000000000004</v>
      </c>
    </row>
    <row r="31" spans="1:6" x14ac:dyDescent="0.2">
      <c r="A31">
        <v>101</v>
      </c>
      <c r="B31">
        <v>3</v>
      </c>
      <c r="C31" t="s">
        <v>15</v>
      </c>
      <c r="D31">
        <v>2003</v>
      </c>
      <c r="E31" s="80">
        <v>27.983000000000001</v>
      </c>
      <c r="F31" s="80">
        <v>1.9649999999999999</v>
      </c>
    </row>
    <row r="32" spans="1:6" x14ac:dyDescent="0.2">
      <c r="A32">
        <v>42</v>
      </c>
      <c r="B32">
        <v>24</v>
      </c>
      <c r="C32" t="s">
        <v>497</v>
      </c>
      <c r="D32">
        <v>2004</v>
      </c>
      <c r="E32" s="80">
        <v>27.984999999999999</v>
      </c>
      <c r="F32" s="80">
        <v>1.9669999999999987</v>
      </c>
    </row>
    <row r="33" spans="1:6" x14ac:dyDescent="0.2">
      <c r="A33">
        <v>41</v>
      </c>
      <c r="B33">
        <v>23</v>
      </c>
      <c r="C33" t="s">
        <v>50</v>
      </c>
      <c r="D33">
        <v>2001</v>
      </c>
      <c r="E33" s="80">
        <v>28.068000000000001</v>
      </c>
      <c r="F33" s="80">
        <v>2.0500000000000007</v>
      </c>
    </row>
    <row r="34" spans="1:6" x14ac:dyDescent="0.2">
      <c r="A34">
        <v>91</v>
      </c>
      <c r="B34">
        <v>23</v>
      </c>
      <c r="C34" t="s">
        <v>50</v>
      </c>
      <c r="D34">
        <v>2001</v>
      </c>
      <c r="E34" s="80">
        <v>28.068999999999999</v>
      </c>
      <c r="F34" s="80">
        <v>2.0509999999999984</v>
      </c>
    </row>
    <row r="35" spans="1:6" x14ac:dyDescent="0.2">
      <c r="A35">
        <v>22</v>
      </c>
      <c r="B35">
        <v>23</v>
      </c>
      <c r="C35" t="s">
        <v>50</v>
      </c>
      <c r="D35">
        <v>2001</v>
      </c>
      <c r="E35" s="80">
        <v>28.097999999999999</v>
      </c>
      <c r="F35" s="80">
        <v>2.0799999999999983</v>
      </c>
    </row>
    <row r="36" spans="1:6" x14ac:dyDescent="0.2">
      <c r="A36">
        <v>104</v>
      </c>
      <c r="B36">
        <v>24</v>
      </c>
      <c r="C36" t="s">
        <v>497</v>
      </c>
      <c r="D36">
        <v>2004</v>
      </c>
      <c r="E36" s="80">
        <v>28.187000000000001</v>
      </c>
      <c r="F36" s="80">
        <v>2.1690000000000005</v>
      </c>
    </row>
    <row r="37" spans="1:6" x14ac:dyDescent="0.2">
      <c r="A37">
        <v>24</v>
      </c>
      <c r="B37">
        <v>24</v>
      </c>
      <c r="C37" t="s">
        <v>497</v>
      </c>
      <c r="D37">
        <v>2004</v>
      </c>
      <c r="E37" s="80">
        <v>28.204000000000001</v>
      </c>
      <c r="F37" s="80">
        <v>2.1859999999999999</v>
      </c>
    </row>
    <row r="38" spans="1:6" x14ac:dyDescent="0.2">
      <c r="A38">
        <v>69</v>
      </c>
      <c r="B38">
        <v>3</v>
      </c>
      <c r="C38" t="s">
        <v>15</v>
      </c>
      <c r="D38">
        <v>2003</v>
      </c>
      <c r="E38" s="80">
        <v>28.227</v>
      </c>
      <c r="F38" s="80">
        <v>2.2089999999999996</v>
      </c>
    </row>
    <row r="39" spans="1:6" x14ac:dyDescent="0.2">
      <c r="A39">
        <v>72</v>
      </c>
      <c r="B39">
        <v>24</v>
      </c>
      <c r="C39" t="s">
        <v>497</v>
      </c>
      <c r="D39">
        <v>2004</v>
      </c>
      <c r="E39" s="80">
        <v>28.248999999999999</v>
      </c>
      <c r="F39" s="80">
        <v>2.2309999999999981</v>
      </c>
    </row>
    <row r="40" spans="1:6" x14ac:dyDescent="0.2">
      <c r="A40">
        <v>103</v>
      </c>
      <c r="B40">
        <v>23</v>
      </c>
      <c r="C40" t="s">
        <v>50</v>
      </c>
      <c r="D40">
        <v>2001</v>
      </c>
      <c r="E40" s="80">
        <v>28.295999999999999</v>
      </c>
      <c r="F40" s="80">
        <v>2.2779999999999987</v>
      </c>
    </row>
    <row r="41" spans="1:6" x14ac:dyDescent="0.2">
      <c r="A41">
        <v>112</v>
      </c>
      <c r="B41">
        <v>40</v>
      </c>
      <c r="C41">
        <v>0</v>
      </c>
      <c r="D41">
        <v>0</v>
      </c>
      <c r="E41" s="80">
        <v>28.31</v>
      </c>
      <c r="F41" s="80">
        <v>2.291999999999998</v>
      </c>
    </row>
    <row r="42" spans="1:6" x14ac:dyDescent="0.2">
      <c r="A42">
        <v>35</v>
      </c>
      <c r="B42">
        <v>3</v>
      </c>
      <c r="C42" t="s">
        <v>15</v>
      </c>
      <c r="D42">
        <v>2003</v>
      </c>
      <c r="E42" s="80">
        <v>28.385000000000002</v>
      </c>
      <c r="F42" s="80">
        <v>2.3670000000000009</v>
      </c>
    </row>
    <row r="43" spans="1:6" x14ac:dyDescent="0.2">
      <c r="A43">
        <v>83</v>
      </c>
      <c r="B43">
        <v>3</v>
      </c>
      <c r="C43" t="s">
        <v>15</v>
      </c>
      <c r="D43">
        <v>2003</v>
      </c>
      <c r="E43" s="80">
        <v>28.422000000000001</v>
      </c>
      <c r="F43" s="80">
        <v>2.4039999999999999</v>
      </c>
    </row>
    <row r="44" spans="1:6" x14ac:dyDescent="0.2">
      <c r="A44">
        <v>6</v>
      </c>
      <c r="B44">
        <v>23</v>
      </c>
      <c r="C44" t="s">
        <v>50</v>
      </c>
      <c r="D44">
        <v>2001</v>
      </c>
      <c r="E44" s="80">
        <v>28.434999999999999</v>
      </c>
      <c r="F44" s="80">
        <v>2.416999999999998</v>
      </c>
    </row>
    <row r="45" spans="1:6" x14ac:dyDescent="0.2">
      <c r="A45">
        <v>116</v>
      </c>
      <c r="B45">
        <v>23</v>
      </c>
      <c r="C45" t="s">
        <v>50</v>
      </c>
      <c r="D45">
        <v>2001</v>
      </c>
      <c r="E45" s="80">
        <v>28.52</v>
      </c>
      <c r="F45" s="80">
        <v>2.5019999999999989</v>
      </c>
    </row>
    <row r="46" spans="1:6" x14ac:dyDescent="0.2">
      <c r="A46">
        <v>37</v>
      </c>
      <c r="B46">
        <v>21</v>
      </c>
      <c r="C46" t="s">
        <v>48</v>
      </c>
      <c r="D46">
        <v>2003</v>
      </c>
      <c r="E46" s="80">
        <v>28.577999999999999</v>
      </c>
      <c r="F46" s="80">
        <v>2.5599999999999987</v>
      </c>
    </row>
    <row r="47" spans="1:6" x14ac:dyDescent="0.2">
      <c r="A47">
        <v>17</v>
      </c>
      <c r="B47">
        <v>3</v>
      </c>
      <c r="C47" t="s">
        <v>15</v>
      </c>
      <c r="D47">
        <v>2003</v>
      </c>
      <c r="E47" s="80">
        <v>28.6</v>
      </c>
      <c r="F47" s="80">
        <v>2.5820000000000007</v>
      </c>
    </row>
    <row r="48" spans="1:6" x14ac:dyDescent="0.2">
      <c r="A48">
        <v>43</v>
      </c>
      <c r="B48">
        <v>5</v>
      </c>
      <c r="C48" t="s">
        <v>20</v>
      </c>
      <c r="D48">
        <v>2002</v>
      </c>
      <c r="E48" s="80">
        <v>28.609000000000002</v>
      </c>
      <c r="F48" s="80">
        <v>2.5910000000000011</v>
      </c>
    </row>
    <row r="49" spans="1:6" x14ac:dyDescent="0.2">
      <c r="A49">
        <v>78</v>
      </c>
      <c r="B49">
        <v>5</v>
      </c>
      <c r="C49" t="s">
        <v>20</v>
      </c>
      <c r="D49">
        <v>2002</v>
      </c>
      <c r="E49" s="80">
        <v>28.617999999999999</v>
      </c>
      <c r="F49" s="80">
        <v>2.5999999999999979</v>
      </c>
    </row>
    <row r="50" spans="1:6" x14ac:dyDescent="0.2">
      <c r="A50">
        <v>19</v>
      </c>
      <c r="B50">
        <v>21</v>
      </c>
      <c r="C50" t="s">
        <v>48</v>
      </c>
      <c r="D50">
        <v>2003</v>
      </c>
      <c r="E50" s="80">
        <v>28.669</v>
      </c>
      <c r="F50" s="80">
        <v>2.6509999999999998</v>
      </c>
    </row>
    <row r="51" spans="1:6" x14ac:dyDescent="0.2">
      <c r="A51">
        <v>64</v>
      </c>
      <c r="B51">
        <v>40</v>
      </c>
      <c r="C51">
        <v>0</v>
      </c>
      <c r="D51">
        <v>0</v>
      </c>
      <c r="E51" s="80">
        <v>28.707000000000001</v>
      </c>
      <c r="F51" s="80">
        <v>2.6890000000000001</v>
      </c>
    </row>
    <row r="52" spans="1:6" x14ac:dyDescent="0.2">
      <c r="A52">
        <v>59</v>
      </c>
      <c r="B52">
        <v>5</v>
      </c>
      <c r="C52" t="s">
        <v>20</v>
      </c>
      <c r="D52">
        <v>2002</v>
      </c>
      <c r="E52" s="80">
        <v>28.765999999999998</v>
      </c>
      <c r="F52" s="80">
        <v>2.7479999999999976</v>
      </c>
    </row>
    <row r="53" spans="1:6" x14ac:dyDescent="0.2">
      <c r="A53">
        <v>86</v>
      </c>
      <c r="B53">
        <v>21</v>
      </c>
      <c r="C53" t="s">
        <v>48</v>
      </c>
      <c r="D53">
        <v>2003</v>
      </c>
      <c r="E53" s="80">
        <v>28.824999999999999</v>
      </c>
      <c r="F53" s="80">
        <v>2.8069999999999986</v>
      </c>
    </row>
    <row r="54" spans="1:6" x14ac:dyDescent="0.2">
      <c r="A54">
        <v>33</v>
      </c>
      <c r="B54">
        <v>40</v>
      </c>
      <c r="C54">
        <v>0</v>
      </c>
      <c r="D54">
        <v>0</v>
      </c>
      <c r="E54" s="80">
        <v>28.884</v>
      </c>
      <c r="F54" s="80">
        <v>2.8659999999999997</v>
      </c>
    </row>
    <row r="55" spans="1:6" x14ac:dyDescent="0.2">
      <c r="A55">
        <v>15</v>
      </c>
      <c r="B55">
        <v>40</v>
      </c>
      <c r="C55">
        <v>0</v>
      </c>
      <c r="D55">
        <v>0</v>
      </c>
      <c r="E55" s="80">
        <v>29.021000000000001</v>
      </c>
      <c r="F55" s="80">
        <v>3.0030000000000001</v>
      </c>
    </row>
    <row r="56" spans="1:6" x14ac:dyDescent="0.2">
      <c r="A56">
        <v>8</v>
      </c>
      <c r="B56">
        <v>24</v>
      </c>
      <c r="C56" t="s">
        <v>497</v>
      </c>
      <c r="D56">
        <v>2004</v>
      </c>
      <c r="E56" s="80">
        <v>29.068999999999999</v>
      </c>
      <c r="F56" s="80">
        <v>3.0509999999999984</v>
      </c>
    </row>
    <row r="57" spans="1:6" x14ac:dyDescent="0.2">
      <c r="A57">
        <v>2</v>
      </c>
      <c r="B57">
        <v>21</v>
      </c>
      <c r="C57" t="s">
        <v>48</v>
      </c>
      <c r="D57">
        <v>2003</v>
      </c>
      <c r="E57" s="80">
        <v>29.08</v>
      </c>
      <c r="F57" s="80">
        <v>3.0619999999999976</v>
      </c>
    </row>
    <row r="58" spans="1:6" x14ac:dyDescent="0.2">
      <c r="A58">
        <v>27</v>
      </c>
      <c r="B58">
        <v>5</v>
      </c>
      <c r="C58" t="s">
        <v>20</v>
      </c>
      <c r="D58">
        <v>2002</v>
      </c>
      <c r="E58" s="80">
        <v>29.11</v>
      </c>
      <c r="F58" s="80">
        <v>3.0919999999999987</v>
      </c>
    </row>
    <row r="59" spans="1:6" x14ac:dyDescent="0.2">
      <c r="A59">
        <v>67</v>
      </c>
      <c r="B59">
        <v>37</v>
      </c>
      <c r="C59" t="s">
        <v>60</v>
      </c>
      <c r="D59">
        <v>2003</v>
      </c>
      <c r="E59" s="80">
        <v>29.122</v>
      </c>
      <c r="F59" s="80">
        <v>3.1039999999999992</v>
      </c>
    </row>
    <row r="60" spans="1:6" x14ac:dyDescent="0.2">
      <c r="A60">
        <v>53</v>
      </c>
      <c r="B60">
        <v>21</v>
      </c>
      <c r="C60" t="s">
        <v>48</v>
      </c>
      <c r="D60">
        <v>2003</v>
      </c>
      <c r="E60" s="80">
        <v>29.210999999999999</v>
      </c>
      <c r="F60" s="80">
        <v>3.1929999999999978</v>
      </c>
    </row>
    <row r="61" spans="1:6" x14ac:dyDescent="0.2">
      <c r="A61">
        <v>71</v>
      </c>
      <c r="B61">
        <v>23</v>
      </c>
      <c r="C61" t="s">
        <v>50</v>
      </c>
      <c r="D61">
        <v>2001</v>
      </c>
      <c r="E61" s="80">
        <v>29.274999999999999</v>
      </c>
      <c r="F61" s="80">
        <v>3.2569999999999979</v>
      </c>
    </row>
    <row r="62" spans="1:6" x14ac:dyDescent="0.2">
      <c r="A62">
        <v>81</v>
      </c>
      <c r="B62">
        <v>40</v>
      </c>
      <c r="C62">
        <v>0</v>
      </c>
      <c r="D62">
        <v>0</v>
      </c>
      <c r="E62" s="80">
        <v>29.337</v>
      </c>
      <c r="F62" s="80">
        <v>3.3189999999999991</v>
      </c>
    </row>
    <row r="63" spans="1:6" x14ac:dyDescent="0.2">
      <c r="A63">
        <v>3</v>
      </c>
      <c r="B63">
        <v>3</v>
      </c>
      <c r="C63" t="s">
        <v>15</v>
      </c>
      <c r="D63">
        <v>2003</v>
      </c>
      <c r="E63" s="80">
        <v>29.408000000000001</v>
      </c>
      <c r="F63" s="80">
        <v>3.3900000000000006</v>
      </c>
    </row>
    <row r="64" spans="1:6" x14ac:dyDescent="0.2">
      <c r="A64">
        <v>77</v>
      </c>
      <c r="B64">
        <v>7</v>
      </c>
      <c r="C64" t="s">
        <v>25</v>
      </c>
      <c r="D64">
        <v>2002</v>
      </c>
      <c r="E64" s="80">
        <v>29.635000000000002</v>
      </c>
      <c r="F64" s="80">
        <v>3.6170000000000009</v>
      </c>
    </row>
    <row r="65" spans="1:6" x14ac:dyDescent="0.2">
      <c r="A65">
        <v>61</v>
      </c>
      <c r="B65">
        <v>7</v>
      </c>
      <c r="C65" t="s">
        <v>25</v>
      </c>
      <c r="D65">
        <v>2002</v>
      </c>
      <c r="E65" s="80">
        <v>29.789000000000001</v>
      </c>
      <c r="F65" s="80">
        <v>3.7710000000000008</v>
      </c>
    </row>
    <row r="66" spans="1:6" x14ac:dyDescent="0.2">
      <c r="A66">
        <v>44</v>
      </c>
      <c r="B66">
        <v>7</v>
      </c>
      <c r="C66" t="s">
        <v>25</v>
      </c>
      <c r="D66">
        <v>2002</v>
      </c>
      <c r="E66" s="80">
        <v>29.824999999999999</v>
      </c>
      <c r="F66" s="80">
        <v>3.8069999999999986</v>
      </c>
    </row>
    <row r="67" spans="1:6" x14ac:dyDescent="0.2">
      <c r="A67">
        <v>26</v>
      </c>
      <c r="B67">
        <v>37</v>
      </c>
      <c r="C67" t="s">
        <v>60</v>
      </c>
      <c r="D67">
        <v>2003</v>
      </c>
      <c r="E67" s="80">
        <v>29.832000000000001</v>
      </c>
      <c r="F67" s="80">
        <v>3.8140000000000001</v>
      </c>
    </row>
    <row r="68" spans="1:6" x14ac:dyDescent="0.2">
      <c r="A68">
        <v>68</v>
      </c>
      <c r="B68">
        <v>23</v>
      </c>
      <c r="C68" t="s">
        <v>50</v>
      </c>
      <c r="D68">
        <v>2001</v>
      </c>
      <c r="E68" s="80">
        <v>30.216000000000001</v>
      </c>
      <c r="F68" s="80">
        <v>4.1980000000000004</v>
      </c>
    </row>
    <row r="69" spans="1:6" x14ac:dyDescent="0.2">
      <c r="A69">
        <v>115</v>
      </c>
      <c r="B69">
        <v>37</v>
      </c>
      <c r="C69" t="s">
        <v>60</v>
      </c>
      <c r="D69">
        <v>2003</v>
      </c>
      <c r="E69" s="80">
        <v>30.324000000000002</v>
      </c>
      <c r="F69" s="80">
        <v>4.3060000000000009</v>
      </c>
    </row>
    <row r="70" spans="1:6" x14ac:dyDescent="0.2">
      <c r="A70">
        <v>100</v>
      </c>
      <c r="B70">
        <v>23</v>
      </c>
      <c r="C70" t="s">
        <v>50</v>
      </c>
      <c r="D70">
        <v>2001</v>
      </c>
      <c r="E70" s="80">
        <v>30.53</v>
      </c>
      <c r="F70" s="80">
        <v>4.5120000000000005</v>
      </c>
    </row>
    <row r="71" spans="1:6" x14ac:dyDescent="0.2">
      <c r="A71">
        <v>51</v>
      </c>
      <c r="B71">
        <v>23</v>
      </c>
      <c r="C71" t="s">
        <v>50</v>
      </c>
      <c r="D71">
        <v>2001</v>
      </c>
      <c r="E71" s="80">
        <v>30.657</v>
      </c>
      <c r="F71" s="80">
        <v>4.6389999999999993</v>
      </c>
    </row>
    <row r="72" spans="1:6" x14ac:dyDescent="0.2">
      <c r="A72">
        <v>9</v>
      </c>
      <c r="B72">
        <v>7</v>
      </c>
      <c r="C72" t="s">
        <v>25</v>
      </c>
      <c r="D72">
        <v>2002</v>
      </c>
      <c r="E72" s="80">
        <v>30.675000000000001</v>
      </c>
      <c r="F72" s="80">
        <v>4.657</v>
      </c>
    </row>
    <row r="73" spans="1:6" x14ac:dyDescent="0.2">
      <c r="A73">
        <v>113</v>
      </c>
      <c r="B73">
        <v>23</v>
      </c>
      <c r="C73" t="s">
        <v>50</v>
      </c>
      <c r="D73">
        <v>2001</v>
      </c>
      <c r="E73" s="80">
        <v>30.765999999999998</v>
      </c>
      <c r="F73" s="80">
        <v>4.7479999999999976</v>
      </c>
    </row>
    <row r="74" spans="1:6" x14ac:dyDescent="0.2">
      <c r="A74">
        <v>18</v>
      </c>
      <c r="B74">
        <v>4</v>
      </c>
      <c r="C74" t="s">
        <v>18</v>
      </c>
      <c r="D74">
        <v>2006</v>
      </c>
      <c r="E74" s="80">
        <v>30.885999999999999</v>
      </c>
      <c r="F74" s="80">
        <v>4.8679999999999986</v>
      </c>
    </row>
    <row r="75" spans="1:6" x14ac:dyDescent="0.2">
      <c r="A75">
        <v>34</v>
      </c>
      <c r="B75">
        <v>23</v>
      </c>
      <c r="C75" t="s">
        <v>50</v>
      </c>
      <c r="D75">
        <v>2001</v>
      </c>
      <c r="E75" s="80">
        <v>31.085999999999999</v>
      </c>
      <c r="F75" s="80">
        <v>5.0679999999999978</v>
      </c>
    </row>
    <row r="76" spans="1:6" x14ac:dyDescent="0.2">
      <c r="A76">
        <v>16</v>
      </c>
      <c r="B76">
        <v>23</v>
      </c>
      <c r="C76" t="s">
        <v>50</v>
      </c>
      <c r="D76">
        <v>2001</v>
      </c>
      <c r="E76" s="80">
        <v>31.143999999999998</v>
      </c>
      <c r="F76" s="80">
        <v>5.1259999999999977</v>
      </c>
    </row>
    <row r="77" spans="1:6" x14ac:dyDescent="0.2">
      <c r="A77">
        <v>58</v>
      </c>
      <c r="B77">
        <v>28</v>
      </c>
      <c r="C77">
        <v>0</v>
      </c>
      <c r="D77">
        <v>0</v>
      </c>
      <c r="E77" s="80">
        <v>31.152999999999999</v>
      </c>
      <c r="F77" s="80">
        <v>5.134999999999998</v>
      </c>
    </row>
    <row r="78" spans="1:6" x14ac:dyDescent="0.2">
      <c r="A78">
        <v>70</v>
      </c>
      <c r="B78">
        <v>4</v>
      </c>
      <c r="C78" t="s">
        <v>18</v>
      </c>
      <c r="D78">
        <v>2006</v>
      </c>
      <c r="E78" s="80">
        <v>31.209</v>
      </c>
      <c r="F78" s="80">
        <v>5.1909999999999989</v>
      </c>
    </row>
    <row r="79" spans="1:6" x14ac:dyDescent="0.2">
      <c r="A79">
        <v>108</v>
      </c>
      <c r="B79">
        <v>28</v>
      </c>
      <c r="C79">
        <v>0</v>
      </c>
      <c r="D79">
        <v>0</v>
      </c>
      <c r="E79" s="80">
        <v>31.271000000000001</v>
      </c>
      <c r="F79" s="80">
        <v>5.2530000000000001</v>
      </c>
    </row>
    <row r="80" spans="1:6" x14ac:dyDescent="0.2">
      <c r="A80">
        <v>66</v>
      </c>
      <c r="B80">
        <v>11</v>
      </c>
      <c r="C80" t="s">
        <v>34</v>
      </c>
      <c r="D80">
        <v>2006</v>
      </c>
      <c r="E80" s="80">
        <v>31.291</v>
      </c>
      <c r="F80" s="80">
        <v>5.2729999999999997</v>
      </c>
    </row>
    <row r="81" spans="1:6" x14ac:dyDescent="0.2">
      <c r="A81">
        <v>25</v>
      </c>
      <c r="B81">
        <v>7</v>
      </c>
      <c r="C81" t="s">
        <v>25</v>
      </c>
      <c r="D81">
        <v>2002</v>
      </c>
      <c r="E81" s="80">
        <v>31.3</v>
      </c>
      <c r="F81" s="80">
        <v>5.282</v>
      </c>
    </row>
    <row r="82" spans="1:6" x14ac:dyDescent="0.2">
      <c r="A82">
        <v>92</v>
      </c>
      <c r="B82">
        <v>28</v>
      </c>
      <c r="C82">
        <v>0</v>
      </c>
      <c r="D82">
        <v>0</v>
      </c>
      <c r="E82" s="80">
        <v>31.457000000000001</v>
      </c>
      <c r="F82" s="80">
        <v>5.4390000000000001</v>
      </c>
    </row>
    <row r="83" spans="1:6" x14ac:dyDescent="0.2">
      <c r="A83">
        <v>126</v>
      </c>
      <c r="B83">
        <v>2</v>
      </c>
      <c r="C83" t="s">
        <v>12</v>
      </c>
      <c r="D83">
        <v>2005</v>
      </c>
      <c r="E83" s="80">
        <v>31.492999999999999</v>
      </c>
      <c r="F83" s="80">
        <v>5.4749999999999979</v>
      </c>
    </row>
    <row r="84" spans="1:6" x14ac:dyDescent="0.2">
      <c r="A84">
        <v>124</v>
      </c>
      <c r="B84">
        <v>5</v>
      </c>
      <c r="C84" t="s">
        <v>20</v>
      </c>
      <c r="D84">
        <v>2002</v>
      </c>
      <c r="E84" s="80">
        <v>31.504999999999999</v>
      </c>
      <c r="F84" s="80">
        <v>5.4869999999999983</v>
      </c>
    </row>
    <row r="85" spans="1:6" x14ac:dyDescent="0.2">
      <c r="A85">
        <v>36</v>
      </c>
      <c r="B85">
        <v>4</v>
      </c>
      <c r="C85" t="s">
        <v>18</v>
      </c>
      <c r="D85">
        <v>2006</v>
      </c>
      <c r="E85" s="80">
        <v>31.513000000000002</v>
      </c>
      <c r="F85" s="80">
        <v>5.495000000000001</v>
      </c>
    </row>
    <row r="86" spans="1:6" x14ac:dyDescent="0.2">
      <c r="A86">
        <v>93</v>
      </c>
      <c r="B86">
        <v>13</v>
      </c>
      <c r="C86" t="s">
        <v>39</v>
      </c>
      <c r="D86">
        <v>2003</v>
      </c>
      <c r="E86" s="80">
        <v>31.695</v>
      </c>
      <c r="F86" s="80">
        <v>5.6769999999999996</v>
      </c>
    </row>
    <row r="87" spans="1:6" x14ac:dyDescent="0.2">
      <c r="A87">
        <v>62</v>
      </c>
      <c r="B87">
        <v>5</v>
      </c>
      <c r="C87" t="s">
        <v>20</v>
      </c>
      <c r="D87">
        <v>2002</v>
      </c>
      <c r="E87" s="80">
        <v>31.742000000000001</v>
      </c>
      <c r="F87" s="80">
        <v>5.7240000000000002</v>
      </c>
    </row>
    <row r="88" spans="1:6" x14ac:dyDescent="0.2">
      <c r="A88">
        <v>109</v>
      </c>
      <c r="B88">
        <v>13</v>
      </c>
      <c r="C88" t="s">
        <v>39</v>
      </c>
      <c r="D88">
        <v>2003</v>
      </c>
      <c r="E88" s="80">
        <v>31.89</v>
      </c>
      <c r="F88" s="80">
        <v>5.8719999999999999</v>
      </c>
    </row>
    <row r="89" spans="1:6" x14ac:dyDescent="0.2">
      <c r="A89">
        <v>13</v>
      </c>
      <c r="B89">
        <v>28</v>
      </c>
      <c r="C89">
        <v>0</v>
      </c>
      <c r="D89">
        <v>0</v>
      </c>
      <c r="E89" s="80">
        <v>31.890999999999998</v>
      </c>
      <c r="F89" s="80">
        <v>5.8729999999999976</v>
      </c>
    </row>
    <row r="90" spans="1:6" x14ac:dyDescent="0.2">
      <c r="A90">
        <v>49</v>
      </c>
      <c r="B90">
        <v>2</v>
      </c>
      <c r="C90" t="s">
        <v>12</v>
      </c>
      <c r="D90">
        <v>2005</v>
      </c>
      <c r="E90" s="80">
        <v>31.959</v>
      </c>
      <c r="F90" s="80">
        <v>5.9409999999999989</v>
      </c>
    </row>
    <row r="91" spans="1:6" x14ac:dyDescent="0.2">
      <c r="A91">
        <v>110</v>
      </c>
      <c r="B91">
        <v>2</v>
      </c>
      <c r="C91" t="s">
        <v>12</v>
      </c>
      <c r="D91">
        <v>2005</v>
      </c>
      <c r="E91" s="80">
        <v>31.966000000000001</v>
      </c>
      <c r="F91" s="80">
        <v>5.9480000000000004</v>
      </c>
    </row>
    <row r="92" spans="1:6" x14ac:dyDescent="0.2">
      <c r="A92">
        <v>95</v>
      </c>
      <c r="B92">
        <v>2</v>
      </c>
      <c r="C92" t="s">
        <v>12</v>
      </c>
      <c r="D92">
        <v>2005</v>
      </c>
      <c r="E92" s="80">
        <v>32.008000000000003</v>
      </c>
      <c r="F92" s="80">
        <v>5.990000000000002</v>
      </c>
    </row>
    <row r="93" spans="1:6" x14ac:dyDescent="0.2">
      <c r="A93">
        <v>32</v>
      </c>
      <c r="B93">
        <v>2</v>
      </c>
      <c r="C93" t="s">
        <v>12</v>
      </c>
      <c r="D93">
        <v>2005</v>
      </c>
      <c r="E93" s="80">
        <v>32.045000000000002</v>
      </c>
      <c r="F93" s="80">
        <v>6.027000000000001</v>
      </c>
    </row>
    <row r="94" spans="1:6" x14ac:dyDescent="0.2">
      <c r="A94">
        <v>123</v>
      </c>
      <c r="B94">
        <v>13</v>
      </c>
      <c r="C94" t="s">
        <v>39</v>
      </c>
      <c r="D94">
        <v>2003</v>
      </c>
      <c r="E94" s="80">
        <v>32.104999999999997</v>
      </c>
      <c r="F94" s="80">
        <v>6.0869999999999962</v>
      </c>
    </row>
    <row r="95" spans="1:6" x14ac:dyDescent="0.2">
      <c r="A95">
        <v>38</v>
      </c>
      <c r="B95">
        <v>11</v>
      </c>
      <c r="C95" t="s">
        <v>34</v>
      </c>
      <c r="D95">
        <v>2006</v>
      </c>
      <c r="E95" s="80">
        <v>32.137</v>
      </c>
      <c r="F95" s="80">
        <v>6.1189999999999998</v>
      </c>
    </row>
    <row r="96" spans="1:6" x14ac:dyDescent="0.2">
      <c r="A96">
        <v>82</v>
      </c>
      <c r="B96">
        <v>11</v>
      </c>
      <c r="C96" t="s">
        <v>34</v>
      </c>
      <c r="D96">
        <v>2006</v>
      </c>
      <c r="E96" s="80">
        <v>32.209000000000003</v>
      </c>
      <c r="F96" s="80">
        <v>6.1910000000000025</v>
      </c>
    </row>
    <row r="97" spans="1:6" x14ac:dyDescent="0.2">
      <c r="A97">
        <v>125</v>
      </c>
      <c r="B97">
        <v>7</v>
      </c>
      <c r="C97" t="s">
        <v>25</v>
      </c>
      <c r="D97">
        <v>2002</v>
      </c>
      <c r="E97" s="80">
        <v>32.331000000000003</v>
      </c>
      <c r="F97" s="80">
        <v>6.3130000000000024</v>
      </c>
    </row>
    <row r="98" spans="1:6" x14ac:dyDescent="0.2">
      <c r="A98">
        <v>57</v>
      </c>
      <c r="B98">
        <v>13</v>
      </c>
      <c r="C98" t="s">
        <v>39</v>
      </c>
      <c r="D98">
        <v>2003</v>
      </c>
      <c r="E98" s="80">
        <v>32.402999999999999</v>
      </c>
      <c r="F98" s="80">
        <v>6.384999999999998</v>
      </c>
    </row>
    <row r="99" spans="1:6" x14ac:dyDescent="0.2">
      <c r="A99">
        <v>21</v>
      </c>
      <c r="B99">
        <v>12</v>
      </c>
      <c r="C99" t="s">
        <v>37</v>
      </c>
      <c r="D99">
        <v>2006</v>
      </c>
      <c r="E99" s="80">
        <v>32.460999999999999</v>
      </c>
      <c r="F99" s="80">
        <v>6.4429999999999978</v>
      </c>
    </row>
    <row r="100" spans="1:6" x14ac:dyDescent="0.2">
      <c r="A100">
        <v>80</v>
      </c>
      <c r="B100">
        <v>2</v>
      </c>
      <c r="C100" t="s">
        <v>12</v>
      </c>
      <c r="D100">
        <v>2005</v>
      </c>
      <c r="E100" s="80">
        <v>32.466000000000001</v>
      </c>
      <c r="F100" s="80">
        <v>6.4480000000000004</v>
      </c>
    </row>
    <row r="101" spans="1:6" x14ac:dyDescent="0.2">
      <c r="A101">
        <v>39</v>
      </c>
      <c r="B101">
        <v>16</v>
      </c>
      <c r="C101" t="s">
        <v>44</v>
      </c>
      <c r="D101">
        <v>2005</v>
      </c>
      <c r="E101" s="80">
        <v>32.497999999999998</v>
      </c>
      <c r="F101" s="80">
        <v>6.4799999999999969</v>
      </c>
    </row>
    <row r="102" spans="1:6" x14ac:dyDescent="0.2">
      <c r="A102">
        <v>52</v>
      </c>
      <c r="B102">
        <v>12</v>
      </c>
      <c r="C102" t="s">
        <v>37</v>
      </c>
      <c r="D102">
        <v>2006</v>
      </c>
      <c r="E102" s="80">
        <v>32.523000000000003</v>
      </c>
      <c r="F102" s="80">
        <v>6.5050000000000026</v>
      </c>
    </row>
    <row r="103" spans="1:6" x14ac:dyDescent="0.2">
      <c r="A103">
        <v>87</v>
      </c>
      <c r="B103">
        <v>12</v>
      </c>
      <c r="C103" t="s">
        <v>37</v>
      </c>
      <c r="D103">
        <v>2006</v>
      </c>
      <c r="E103" s="80">
        <v>32.533000000000001</v>
      </c>
      <c r="F103" s="80">
        <v>6.5150000000000006</v>
      </c>
    </row>
    <row r="104" spans="1:6" x14ac:dyDescent="0.2">
      <c r="A104">
        <v>65</v>
      </c>
      <c r="B104">
        <v>16</v>
      </c>
      <c r="C104" t="s">
        <v>44</v>
      </c>
      <c r="D104">
        <v>2005</v>
      </c>
      <c r="E104" s="80">
        <v>32.701000000000001</v>
      </c>
      <c r="F104" s="80">
        <v>6.6829999999999998</v>
      </c>
    </row>
    <row r="105" spans="1:6" x14ac:dyDescent="0.2">
      <c r="A105">
        <v>127</v>
      </c>
      <c r="B105">
        <v>16</v>
      </c>
      <c r="C105" t="s">
        <v>44</v>
      </c>
      <c r="D105">
        <v>2005</v>
      </c>
      <c r="E105" s="80">
        <v>33.009</v>
      </c>
      <c r="F105" s="80">
        <v>6.9909999999999997</v>
      </c>
    </row>
    <row r="106" spans="1:6" x14ac:dyDescent="0.2">
      <c r="A106">
        <v>5</v>
      </c>
      <c r="B106">
        <v>2</v>
      </c>
      <c r="C106" t="s">
        <v>12</v>
      </c>
      <c r="D106">
        <v>2005</v>
      </c>
      <c r="E106" s="80">
        <v>33.039000000000001</v>
      </c>
      <c r="F106" s="80">
        <v>7.0210000000000008</v>
      </c>
    </row>
    <row r="107" spans="1:6" x14ac:dyDescent="0.2">
      <c r="A107">
        <v>14</v>
      </c>
      <c r="B107">
        <v>16</v>
      </c>
      <c r="C107" t="s">
        <v>44</v>
      </c>
      <c r="D107">
        <v>2005</v>
      </c>
      <c r="E107" s="80">
        <v>33.426000000000002</v>
      </c>
      <c r="F107" s="80">
        <v>7.4080000000000013</v>
      </c>
    </row>
    <row r="108" spans="1:6" x14ac:dyDescent="0.2">
      <c r="A108">
        <v>88</v>
      </c>
      <c r="B108">
        <v>52</v>
      </c>
      <c r="C108" t="s">
        <v>71</v>
      </c>
      <c r="D108">
        <v>2006</v>
      </c>
      <c r="E108" s="80">
        <v>33.756</v>
      </c>
      <c r="F108" s="80">
        <v>7.7379999999999995</v>
      </c>
    </row>
    <row r="109" spans="1:6" x14ac:dyDescent="0.2">
      <c r="A109">
        <v>111</v>
      </c>
      <c r="B109">
        <v>59</v>
      </c>
      <c r="C109" t="s">
        <v>77</v>
      </c>
      <c r="D109">
        <v>2007</v>
      </c>
      <c r="E109" s="80">
        <v>34.823</v>
      </c>
      <c r="F109" s="80">
        <v>8.8049999999999997</v>
      </c>
    </row>
    <row r="110" spans="1:6" x14ac:dyDescent="0.2">
      <c r="A110">
        <v>20</v>
      </c>
      <c r="B110">
        <v>52</v>
      </c>
      <c r="C110" t="s">
        <v>71</v>
      </c>
      <c r="D110">
        <v>2006</v>
      </c>
      <c r="E110" s="80">
        <v>34.944000000000003</v>
      </c>
      <c r="F110" s="80">
        <v>8.9260000000000019</v>
      </c>
    </row>
    <row r="111" spans="1:6" x14ac:dyDescent="0.2">
      <c r="A111">
        <v>30</v>
      </c>
      <c r="B111">
        <v>59</v>
      </c>
      <c r="C111" t="s">
        <v>77</v>
      </c>
      <c r="D111">
        <v>2007</v>
      </c>
      <c r="E111" s="80">
        <v>35.097999999999999</v>
      </c>
      <c r="F111" s="80">
        <v>9.0799999999999983</v>
      </c>
    </row>
    <row r="112" spans="1:6" x14ac:dyDescent="0.2">
      <c r="A112">
        <v>48</v>
      </c>
      <c r="B112">
        <v>59</v>
      </c>
      <c r="C112" t="s">
        <v>77</v>
      </c>
      <c r="D112">
        <v>2007</v>
      </c>
      <c r="E112" s="80">
        <v>35.182000000000002</v>
      </c>
      <c r="F112" s="80">
        <v>9.1640000000000015</v>
      </c>
    </row>
    <row r="113" spans="1:6" x14ac:dyDescent="0.2">
      <c r="A113">
        <v>79</v>
      </c>
      <c r="B113">
        <v>59</v>
      </c>
      <c r="C113" t="s">
        <v>77</v>
      </c>
      <c r="D113">
        <v>2007</v>
      </c>
      <c r="E113" s="80">
        <v>35.262999999999998</v>
      </c>
      <c r="F113" s="80">
        <v>9.2449999999999974</v>
      </c>
    </row>
    <row r="114" spans="1:6" x14ac:dyDescent="0.2">
      <c r="A114">
        <v>118</v>
      </c>
      <c r="B114">
        <v>24</v>
      </c>
      <c r="C114" t="s">
        <v>497</v>
      </c>
      <c r="D114">
        <v>2004</v>
      </c>
      <c r="E114" s="80">
        <v>35.262999999999998</v>
      </c>
      <c r="F114" s="80">
        <v>9.2449999999999974</v>
      </c>
    </row>
    <row r="115" spans="1:6" x14ac:dyDescent="0.2">
      <c r="A115">
        <v>96</v>
      </c>
      <c r="B115">
        <v>59</v>
      </c>
      <c r="C115" t="s">
        <v>77</v>
      </c>
      <c r="D115">
        <v>2007</v>
      </c>
      <c r="E115" s="80">
        <v>35.427999999999997</v>
      </c>
      <c r="F115" s="80">
        <v>9.4099999999999966</v>
      </c>
    </row>
    <row r="116" spans="1:6" x14ac:dyDescent="0.2">
      <c r="A116">
        <v>63</v>
      </c>
      <c r="B116">
        <v>59</v>
      </c>
      <c r="C116" t="s">
        <v>77</v>
      </c>
      <c r="D116">
        <v>2007</v>
      </c>
      <c r="E116" s="80">
        <v>36.198999999999998</v>
      </c>
      <c r="F116" s="80">
        <v>10.180999999999997</v>
      </c>
    </row>
    <row r="117" spans="1:6" x14ac:dyDescent="0.2">
      <c r="A117">
        <v>102</v>
      </c>
      <c r="B117">
        <v>57</v>
      </c>
      <c r="C117">
        <v>0</v>
      </c>
      <c r="D117">
        <v>0</v>
      </c>
      <c r="E117" s="80">
        <v>37.195999999999998</v>
      </c>
      <c r="F117" s="80">
        <v>11.177999999999997</v>
      </c>
    </row>
    <row r="118" spans="1:6" x14ac:dyDescent="0.2">
      <c r="A118">
        <v>122</v>
      </c>
      <c r="B118">
        <v>28</v>
      </c>
      <c r="C118">
        <v>0</v>
      </c>
      <c r="D118">
        <v>0</v>
      </c>
      <c r="E118" s="80">
        <v>40.258000000000003</v>
      </c>
      <c r="F118" s="80">
        <v>14.240000000000002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70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</row>
    <row r="2" spans="1:6" x14ac:dyDescent="0.2">
      <c r="A2">
        <v>20</v>
      </c>
      <c r="B2">
        <v>8</v>
      </c>
      <c r="C2" t="s">
        <v>28</v>
      </c>
      <c r="D2">
        <v>2000</v>
      </c>
      <c r="E2" s="80">
        <v>27.303000000000001</v>
      </c>
    </row>
    <row r="3" spans="1:6" x14ac:dyDescent="0.2">
      <c r="A3">
        <v>73</v>
      </c>
      <c r="B3">
        <v>8</v>
      </c>
      <c r="C3" t="s">
        <v>28</v>
      </c>
      <c r="D3">
        <v>2000</v>
      </c>
      <c r="E3" s="80">
        <v>27.597000000000001</v>
      </c>
      <c r="F3" s="80">
        <v>0.29400000000000048</v>
      </c>
    </row>
    <row r="4" spans="1:6" x14ac:dyDescent="0.2">
      <c r="A4">
        <v>82</v>
      </c>
      <c r="B4">
        <v>31</v>
      </c>
      <c r="C4">
        <v>0</v>
      </c>
      <c r="D4">
        <v>0</v>
      </c>
      <c r="E4" s="80">
        <v>28.088999999999999</v>
      </c>
      <c r="F4" s="80">
        <v>0.78599999999999781</v>
      </c>
    </row>
    <row r="5" spans="1:6" x14ac:dyDescent="0.2">
      <c r="A5">
        <v>55</v>
      </c>
      <c r="B5">
        <v>10</v>
      </c>
      <c r="C5" t="s">
        <v>32</v>
      </c>
      <c r="D5">
        <v>2001</v>
      </c>
      <c r="E5" s="80">
        <v>28.376000000000001</v>
      </c>
      <c r="F5" s="80">
        <v>1.0730000000000004</v>
      </c>
    </row>
    <row r="6" spans="1:6" x14ac:dyDescent="0.2">
      <c r="A6">
        <v>6</v>
      </c>
      <c r="B6">
        <v>31</v>
      </c>
      <c r="C6">
        <v>0</v>
      </c>
      <c r="D6">
        <v>0</v>
      </c>
      <c r="E6" s="80">
        <v>28.431000000000001</v>
      </c>
      <c r="F6" s="80">
        <v>1.1280000000000001</v>
      </c>
    </row>
    <row r="7" spans="1:6" x14ac:dyDescent="0.2">
      <c r="A7">
        <v>65</v>
      </c>
      <c r="B7">
        <v>10</v>
      </c>
      <c r="C7" t="s">
        <v>32</v>
      </c>
      <c r="D7">
        <v>2001</v>
      </c>
      <c r="E7" s="80">
        <v>28.634</v>
      </c>
      <c r="F7" s="80">
        <v>1.3309999999999995</v>
      </c>
    </row>
    <row r="8" spans="1:6" x14ac:dyDescent="0.2">
      <c r="A8">
        <v>25</v>
      </c>
      <c r="B8">
        <v>10</v>
      </c>
      <c r="C8" t="s">
        <v>32</v>
      </c>
      <c r="D8">
        <v>2001</v>
      </c>
      <c r="E8" s="80">
        <v>28.715</v>
      </c>
      <c r="F8" s="80">
        <v>1.411999999999999</v>
      </c>
    </row>
    <row r="9" spans="1:6" x14ac:dyDescent="0.2">
      <c r="A9">
        <v>77</v>
      </c>
      <c r="B9">
        <v>10</v>
      </c>
      <c r="C9" t="s">
        <v>32</v>
      </c>
      <c r="D9">
        <v>2001</v>
      </c>
      <c r="E9" s="80">
        <v>28.88</v>
      </c>
      <c r="F9" s="80">
        <v>1.5769999999999982</v>
      </c>
    </row>
    <row r="10" spans="1:6" x14ac:dyDescent="0.2">
      <c r="A10">
        <v>44</v>
      </c>
      <c r="B10">
        <v>10</v>
      </c>
      <c r="C10" t="s">
        <v>32</v>
      </c>
      <c r="D10">
        <v>2001</v>
      </c>
      <c r="E10" s="80">
        <v>28.93</v>
      </c>
      <c r="F10" s="80">
        <v>1.6269999999999989</v>
      </c>
    </row>
    <row r="11" spans="1:6" x14ac:dyDescent="0.2">
      <c r="A11">
        <v>19</v>
      </c>
      <c r="B11">
        <v>60</v>
      </c>
      <c r="C11">
        <v>0</v>
      </c>
      <c r="D11">
        <v>0</v>
      </c>
      <c r="E11" s="80">
        <v>28.946000000000002</v>
      </c>
      <c r="F11" s="80">
        <v>1.6430000000000007</v>
      </c>
    </row>
    <row r="12" spans="1:6" x14ac:dyDescent="0.2">
      <c r="A12">
        <v>74</v>
      </c>
      <c r="B12">
        <v>60</v>
      </c>
      <c r="C12">
        <v>0</v>
      </c>
      <c r="D12">
        <v>0</v>
      </c>
      <c r="E12" s="80">
        <v>28.946000000000002</v>
      </c>
      <c r="F12" s="80">
        <v>1.6430000000000007</v>
      </c>
    </row>
    <row r="13" spans="1:6" x14ac:dyDescent="0.2">
      <c r="A13">
        <v>63</v>
      </c>
      <c r="B13">
        <v>24</v>
      </c>
      <c r="C13" t="s">
        <v>497</v>
      </c>
      <c r="D13">
        <v>2004</v>
      </c>
      <c r="E13" s="80">
        <v>29.609000000000002</v>
      </c>
      <c r="F13" s="80">
        <v>2.3060000000000009</v>
      </c>
    </row>
    <row r="14" spans="1:6" x14ac:dyDescent="0.2">
      <c r="A14">
        <v>61</v>
      </c>
      <c r="B14">
        <v>3</v>
      </c>
      <c r="C14" t="s">
        <v>15</v>
      </c>
      <c r="D14">
        <v>2003</v>
      </c>
      <c r="E14" s="80">
        <v>29.917000000000002</v>
      </c>
      <c r="F14" s="80">
        <v>2.6140000000000008</v>
      </c>
    </row>
    <row r="15" spans="1:6" x14ac:dyDescent="0.2">
      <c r="A15">
        <v>75</v>
      </c>
      <c r="B15">
        <v>21</v>
      </c>
      <c r="C15" t="s">
        <v>48</v>
      </c>
      <c r="D15">
        <v>2003</v>
      </c>
      <c r="E15" s="80">
        <v>29.951000000000001</v>
      </c>
      <c r="F15" s="80">
        <v>2.6479999999999997</v>
      </c>
    </row>
    <row r="16" spans="1:6" x14ac:dyDescent="0.2">
      <c r="A16">
        <v>57</v>
      </c>
      <c r="B16">
        <v>23</v>
      </c>
      <c r="C16" t="s">
        <v>50</v>
      </c>
      <c r="D16">
        <v>2001</v>
      </c>
      <c r="E16" s="80">
        <v>30.03</v>
      </c>
      <c r="F16" s="80">
        <v>2.7270000000000003</v>
      </c>
    </row>
    <row r="17" spans="1:6" x14ac:dyDescent="0.2">
      <c r="A17">
        <v>27</v>
      </c>
      <c r="B17">
        <v>21</v>
      </c>
      <c r="C17" t="s">
        <v>48</v>
      </c>
      <c r="D17">
        <v>2003</v>
      </c>
      <c r="E17" s="80">
        <v>30.065999999999999</v>
      </c>
      <c r="F17" s="80">
        <v>2.7629999999999981</v>
      </c>
    </row>
    <row r="18" spans="1:6" x14ac:dyDescent="0.2">
      <c r="A18">
        <v>13</v>
      </c>
      <c r="B18">
        <v>37</v>
      </c>
      <c r="C18" t="s">
        <v>60</v>
      </c>
      <c r="D18">
        <v>2003</v>
      </c>
      <c r="E18" s="80">
        <v>30.102</v>
      </c>
      <c r="F18" s="80">
        <v>2.7989999999999995</v>
      </c>
    </row>
    <row r="19" spans="1:6" x14ac:dyDescent="0.2">
      <c r="A19">
        <v>66</v>
      </c>
      <c r="B19">
        <v>37</v>
      </c>
      <c r="C19" t="s">
        <v>60</v>
      </c>
      <c r="D19">
        <v>2003</v>
      </c>
      <c r="E19" s="80">
        <v>30.155000000000001</v>
      </c>
      <c r="F19" s="80">
        <v>2.8520000000000003</v>
      </c>
    </row>
    <row r="20" spans="1:6" x14ac:dyDescent="0.2">
      <c r="A20">
        <v>10</v>
      </c>
      <c r="B20">
        <v>23</v>
      </c>
      <c r="C20" t="s">
        <v>50</v>
      </c>
      <c r="D20">
        <v>2001</v>
      </c>
      <c r="E20" s="80">
        <v>30.254999999999999</v>
      </c>
      <c r="F20" s="80">
        <v>2.9519999999999982</v>
      </c>
    </row>
    <row r="21" spans="1:6" x14ac:dyDescent="0.2">
      <c r="A21">
        <v>9</v>
      </c>
      <c r="B21">
        <v>40</v>
      </c>
      <c r="C21">
        <v>0</v>
      </c>
      <c r="D21">
        <v>0</v>
      </c>
      <c r="E21" s="80">
        <v>30.274999999999999</v>
      </c>
      <c r="F21" s="80">
        <v>2.9719999999999978</v>
      </c>
    </row>
    <row r="22" spans="1:6" x14ac:dyDescent="0.2">
      <c r="A22">
        <v>23</v>
      </c>
      <c r="B22">
        <v>23</v>
      </c>
      <c r="C22" t="s">
        <v>50</v>
      </c>
      <c r="D22">
        <v>2001</v>
      </c>
      <c r="E22" s="80">
        <v>30.29</v>
      </c>
      <c r="F22" s="80">
        <v>2.9869999999999983</v>
      </c>
    </row>
    <row r="23" spans="1:6" x14ac:dyDescent="0.2">
      <c r="A23">
        <v>58</v>
      </c>
      <c r="B23">
        <v>40</v>
      </c>
      <c r="C23">
        <v>0</v>
      </c>
      <c r="D23">
        <v>0</v>
      </c>
      <c r="E23" s="80">
        <v>30.411000000000001</v>
      </c>
      <c r="F23" s="80">
        <v>3.1080000000000005</v>
      </c>
    </row>
    <row r="24" spans="1:6" x14ac:dyDescent="0.2">
      <c r="A24">
        <v>70</v>
      </c>
      <c r="B24">
        <v>40</v>
      </c>
      <c r="C24">
        <v>0</v>
      </c>
      <c r="D24">
        <v>0</v>
      </c>
      <c r="E24" s="80">
        <v>30.47</v>
      </c>
      <c r="F24" s="80">
        <v>3.166999999999998</v>
      </c>
    </row>
    <row r="25" spans="1:6" x14ac:dyDescent="0.2">
      <c r="A25">
        <v>56</v>
      </c>
      <c r="B25">
        <v>23</v>
      </c>
      <c r="C25" t="s">
        <v>50</v>
      </c>
      <c r="D25">
        <v>2001</v>
      </c>
      <c r="E25" s="80">
        <v>30.673999999999999</v>
      </c>
      <c r="F25" s="80">
        <v>3.3709999999999987</v>
      </c>
    </row>
    <row r="26" spans="1:6" x14ac:dyDescent="0.2">
      <c r="A26">
        <v>24</v>
      </c>
      <c r="B26">
        <v>40</v>
      </c>
      <c r="C26">
        <v>0</v>
      </c>
      <c r="D26">
        <v>0</v>
      </c>
      <c r="E26" s="80">
        <v>30.771000000000001</v>
      </c>
      <c r="F26" s="80">
        <v>3.468</v>
      </c>
    </row>
    <row r="27" spans="1:6" x14ac:dyDescent="0.2">
      <c r="A27">
        <v>26</v>
      </c>
      <c r="B27">
        <v>4</v>
      </c>
      <c r="C27" t="s">
        <v>18</v>
      </c>
      <c r="D27">
        <v>2006</v>
      </c>
      <c r="E27" s="80">
        <v>30.902000000000001</v>
      </c>
      <c r="F27" s="80">
        <v>3.5990000000000002</v>
      </c>
    </row>
    <row r="28" spans="1:6" x14ac:dyDescent="0.2">
      <c r="A28">
        <v>46</v>
      </c>
      <c r="B28">
        <v>37</v>
      </c>
      <c r="C28" t="s">
        <v>60</v>
      </c>
      <c r="D28">
        <v>2003</v>
      </c>
      <c r="E28" s="80">
        <v>30.91</v>
      </c>
      <c r="F28" s="80">
        <v>3.6069999999999993</v>
      </c>
    </row>
    <row r="29" spans="1:6" x14ac:dyDescent="0.2">
      <c r="A29">
        <v>36</v>
      </c>
      <c r="B29">
        <v>40</v>
      </c>
      <c r="C29">
        <v>0</v>
      </c>
      <c r="D29">
        <v>0</v>
      </c>
      <c r="E29" s="80">
        <v>30.95</v>
      </c>
      <c r="F29" s="80">
        <v>3.6469999999999985</v>
      </c>
    </row>
    <row r="30" spans="1:6" x14ac:dyDescent="0.2">
      <c r="A30">
        <v>48</v>
      </c>
      <c r="B30">
        <v>40</v>
      </c>
      <c r="C30">
        <v>0</v>
      </c>
      <c r="D30">
        <v>0</v>
      </c>
      <c r="E30" s="80">
        <v>30.972000000000001</v>
      </c>
      <c r="F30" s="80">
        <v>3.6690000000000005</v>
      </c>
    </row>
    <row r="31" spans="1:6" x14ac:dyDescent="0.2">
      <c r="A31">
        <v>38</v>
      </c>
      <c r="B31">
        <v>5</v>
      </c>
      <c r="C31" t="s">
        <v>20</v>
      </c>
      <c r="D31">
        <v>2002</v>
      </c>
      <c r="E31" s="80">
        <v>31.265999999999998</v>
      </c>
      <c r="F31" s="80">
        <v>3.9629999999999974</v>
      </c>
    </row>
    <row r="32" spans="1:6" x14ac:dyDescent="0.2">
      <c r="A32">
        <v>29</v>
      </c>
      <c r="B32">
        <v>28</v>
      </c>
      <c r="C32">
        <v>0</v>
      </c>
      <c r="D32">
        <v>0</v>
      </c>
      <c r="E32" s="80">
        <v>31.373000000000001</v>
      </c>
      <c r="F32" s="80">
        <v>4.07</v>
      </c>
    </row>
    <row r="33" spans="1:6" x14ac:dyDescent="0.2">
      <c r="A33">
        <v>50</v>
      </c>
      <c r="B33">
        <v>7</v>
      </c>
      <c r="C33" t="s">
        <v>25</v>
      </c>
      <c r="D33">
        <v>2002</v>
      </c>
      <c r="E33" s="80">
        <v>31.407</v>
      </c>
      <c r="F33" s="80">
        <v>4.1039999999999992</v>
      </c>
    </row>
    <row r="34" spans="1:6" x14ac:dyDescent="0.2">
      <c r="A34">
        <v>78</v>
      </c>
      <c r="B34">
        <v>28</v>
      </c>
      <c r="C34">
        <v>0</v>
      </c>
      <c r="D34">
        <v>0</v>
      </c>
      <c r="E34" s="80">
        <v>32.094999999999999</v>
      </c>
      <c r="F34" s="80">
        <v>4.791999999999998</v>
      </c>
    </row>
    <row r="35" spans="1:6" x14ac:dyDescent="0.2">
      <c r="A35">
        <v>2</v>
      </c>
      <c r="B35">
        <v>4</v>
      </c>
      <c r="C35" t="s">
        <v>18</v>
      </c>
      <c r="D35">
        <v>2006</v>
      </c>
      <c r="E35" s="80">
        <v>32.381999999999998</v>
      </c>
      <c r="F35" s="80">
        <v>5.0789999999999971</v>
      </c>
    </row>
    <row r="36" spans="1:6" x14ac:dyDescent="0.2">
      <c r="A36">
        <v>62</v>
      </c>
      <c r="B36">
        <v>4</v>
      </c>
      <c r="C36" t="s">
        <v>18</v>
      </c>
      <c r="D36">
        <v>2006</v>
      </c>
      <c r="E36" s="80">
        <v>32.414999999999999</v>
      </c>
      <c r="F36" s="80">
        <v>5.1119999999999983</v>
      </c>
    </row>
    <row r="37" spans="1:6" x14ac:dyDescent="0.2">
      <c r="A37">
        <v>76</v>
      </c>
      <c r="B37">
        <v>11</v>
      </c>
      <c r="C37" t="s">
        <v>34</v>
      </c>
      <c r="D37">
        <v>2006</v>
      </c>
      <c r="E37" s="80">
        <v>32.576999999999998</v>
      </c>
      <c r="F37" s="80">
        <v>5.2739999999999974</v>
      </c>
    </row>
    <row r="38" spans="1:6" x14ac:dyDescent="0.2">
      <c r="A38">
        <v>59</v>
      </c>
      <c r="B38">
        <v>2</v>
      </c>
      <c r="C38" t="s">
        <v>12</v>
      </c>
      <c r="D38">
        <v>2005</v>
      </c>
      <c r="E38" s="80">
        <v>32.975000000000001</v>
      </c>
      <c r="F38" s="80">
        <v>5.6720000000000006</v>
      </c>
    </row>
    <row r="39" spans="1:6" x14ac:dyDescent="0.2">
      <c r="A39">
        <v>81</v>
      </c>
      <c r="B39">
        <v>2</v>
      </c>
      <c r="C39" t="s">
        <v>12</v>
      </c>
      <c r="D39">
        <v>2005</v>
      </c>
      <c r="E39" s="80">
        <v>32.984999999999999</v>
      </c>
      <c r="F39" s="80">
        <v>5.6819999999999986</v>
      </c>
    </row>
    <row r="40" spans="1:6" x14ac:dyDescent="0.2">
      <c r="A40">
        <v>4</v>
      </c>
      <c r="B40">
        <v>2</v>
      </c>
      <c r="C40" t="s">
        <v>12</v>
      </c>
      <c r="D40">
        <v>2005</v>
      </c>
      <c r="E40" s="80">
        <v>33.159999999999997</v>
      </c>
      <c r="F40" s="80">
        <v>5.8569999999999958</v>
      </c>
    </row>
    <row r="41" spans="1:6" x14ac:dyDescent="0.2">
      <c r="A41">
        <v>30</v>
      </c>
      <c r="B41">
        <v>2</v>
      </c>
      <c r="C41" t="s">
        <v>12</v>
      </c>
      <c r="D41">
        <v>2005</v>
      </c>
      <c r="E41" s="80">
        <v>33.210999999999999</v>
      </c>
      <c r="F41" s="80">
        <v>5.9079999999999977</v>
      </c>
    </row>
    <row r="42" spans="1:6" x14ac:dyDescent="0.2">
      <c r="A42">
        <v>69</v>
      </c>
      <c r="B42">
        <v>2</v>
      </c>
      <c r="C42" t="s">
        <v>12</v>
      </c>
      <c r="D42">
        <v>2005</v>
      </c>
      <c r="E42" s="80">
        <v>33.334000000000003</v>
      </c>
      <c r="F42" s="80">
        <v>6.0310000000000024</v>
      </c>
    </row>
    <row r="43" spans="1:6" x14ac:dyDescent="0.2">
      <c r="A43">
        <v>67</v>
      </c>
      <c r="B43">
        <v>28</v>
      </c>
      <c r="C43">
        <v>0</v>
      </c>
      <c r="D43">
        <v>0</v>
      </c>
      <c r="E43" s="80">
        <v>33.436</v>
      </c>
      <c r="F43" s="80">
        <v>6.1329999999999991</v>
      </c>
    </row>
    <row r="44" spans="1:6" x14ac:dyDescent="0.2">
      <c r="A44">
        <v>21</v>
      </c>
      <c r="B44">
        <v>12</v>
      </c>
      <c r="C44" t="s">
        <v>37</v>
      </c>
      <c r="D44">
        <v>2006</v>
      </c>
      <c r="E44" s="80">
        <v>33.53</v>
      </c>
      <c r="F44" s="80">
        <v>6.2270000000000003</v>
      </c>
    </row>
    <row r="45" spans="1:6" x14ac:dyDescent="0.2">
      <c r="A45">
        <v>60</v>
      </c>
      <c r="B45">
        <v>12</v>
      </c>
      <c r="C45" t="s">
        <v>37</v>
      </c>
      <c r="D45">
        <v>2006</v>
      </c>
      <c r="E45" s="80">
        <v>33.540999999999997</v>
      </c>
      <c r="F45" s="80">
        <v>6.237999999999996</v>
      </c>
    </row>
    <row r="46" spans="1:6" x14ac:dyDescent="0.2">
      <c r="A46">
        <v>39</v>
      </c>
      <c r="B46">
        <v>2</v>
      </c>
      <c r="C46" t="s">
        <v>12</v>
      </c>
      <c r="D46">
        <v>2005</v>
      </c>
      <c r="E46" s="80">
        <v>33.637999999999998</v>
      </c>
      <c r="F46" s="80">
        <v>6.3349999999999973</v>
      </c>
    </row>
    <row r="47" spans="1:6" x14ac:dyDescent="0.2">
      <c r="A47">
        <v>8</v>
      </c>
      <c r="B47">
        <v>12</v>
      </c>
      <c r="C47" t="s">
        <v>37</v>
      </c>
      <c r="D47">
        <v>2006</v>
      </c>
      <c r="E47" s="80">
        <v>33.65</v>
      </c>
      <c r="F47" s="80">
        <v>6.3469999999999978</v>
      </c>
    </row>
    <row r="48" spans="1:6" x14ac:dyDescent="0.2">
      <c r="A48">
        <v>54</v>
      </c>
      <c r="B48">
        <v>16</v>
      </c>
      <c r="C48" t="s">
        <v>44</v>
      </c>
      <c r="D48">
        <v>2005</v>
      </c>
      <c r="E48" s="80">
        <v>33.677</v>
      </c>
      <c r="F48" s="80">
        <v>6.3739999999999988</v>
      </c>
    </row>
    <row r="49" spans="1:6" x14ac:dyDescent="0.2">
      <c r="A49">
        <v>43</v>
      </c>
      <c r="B49">
        <v>16</v>
      </c>
      <c r="C49" t="s">
        <v>44</v>
      </c>
      <c r="D49">
        <v>2005</v>
      </c>
      <c r="E49" s="80">
        <v>33.844999999999999</v>
      </c>
      <c r="F49" s="80">
        <v>6.541999999999998</v>
      </c>
    </row>
    <row r="50" spans="1:6" x14ac:dyDescent="0.2">
      <c r="A50">
        <v>68</v>
      </c>
      <c r="B50">
        <v>13</v>
      </c>
      <c r="C50" t="s">
        <v>39</v>
      </c>
      <c r="D50">
        <v>2003</v>
      </c>
      <c r="E50" s="80">
        <v>33.957999999999998</v>
      </c>
      <c r="F50" s="80">
        <v>6.6549999999999976</v>
      </c>
    </row>
    <row r="51" spans="1:6" x14ac:dyDescent="0.2">
      <c r="A51">
        <v>79</v>
      </c>
      <c r="B51">
        <v>13</v>
      </c>
      <c r="C51" t="s">
        <v>39</v>
      </c>
      <c r="D51">
        <v>2003</v>
      </c>
      <c r="E51" s="80">
        <v>34.155000000000001</v>
      </c>
      <c r="F51" s="80">
        <v>6.8520000000000003</v>
      </c>
    </row>
    <row r="52" spans="1:6" x14ac:dyDescent="0.2">
      <c r="A52">
        <v>16</v>
      </c>
      <c r="B52">
        <v>2</v>
      </c>
      <c r="C52" t="s">
        <v>12</v>
      </c>
      <c r="D52">
        <v>2005</v>
      </c>
      <c r="E52" s="80">
        <v>34.270000000000003</v>
      </c>
      <c r="F52" s="80">
        <v>6.9670000000000023</v>
      </c>
    </row>
    <row r="53" spans="1:6" x14ac:dyDescent="0.2">
      <c r="A53">
        <v>42</v>
      </c>
      <c r="B53">
        <v>12</v>
      </c>
      <c r="C53" t="s">
        <v>37</v>
      </c>
      <c r="D53">
        <v>2006</v>
      </c>
      <c r="E53" s="80">
        <v>34.427999999999997</v>
      </c>
      <c r="F53" s="80">
        <v>7.1249999999999964</v>
      </c>
    </row>
    <row r="54" spans="1:6" x14ac:dyDescent="0.2">
      <c r="A54">
        <v>52</v>
      </c>
      <c r="B54">
        <v>52</v>
      </c>
      <c r="C54" t="s">
        <v>71</v>
      </c>
      <c r="D54">
        <v>2006</v>
      </c>
      <c r="E54" s="80">
        <v>34.606000000000002</v>
      </c>
      <c r="F54" s="80">
        <v>7.3030000000000008</v>
      </c>
    </row>
    <row r="55" spans="1:6" x14ac:dyDescent="0.2">
      <c r="A55">
        <v>41</v>
      </c>
      <c r="B55">
        <v>25</v>
      </c>
      <c r="C55" t="s">
        <v>51</v>
      </c>
      <c r="D55">
        <v>2005</v>
      </c>
      <c r="E55" s="80">
        <v>35.058999999999997</v>
      </c>
      <c r="F55" s="80">
        <v>7.7559999999999967</v>
      </c>
    </row>
    <row r="56" spans="1:6" x14ac:dyDescent="0.2">
      <c r="A56">
        <v>71</v>
      </c>
      <c r="B56">
        <v>25</v>
      </c>
      <c r="C56" t="s">
        <v>51</v>
      </c>
      <c r="D56">
        <v>2005</v>
      </c>
      <c r="E56" s="80">
        <v>35.295999999999999</v>
      </c>
      <c r="F56" s="80">
        <v>7.9929999999999986</v>
      </c>
    </row>
    <row r="57" spans="1:6" x14ac:dyDescent="0.2">
      <c r="A57">
        <v>31</v>
      </c>
      <c r="B57">
        <v>25</v>
      </c>
      <c r="C57" t="s">
        <v>51</v>
      </c>
      <c r="D57">
        <v>2005</v>
      </c>
      <c r="E57" s="80">
        <v>35.652000000000001</v>
      </c>
      <c r="F57" s="80">
        <v>8.3490000000000002</v>
      </c>
    </row>
    <row r="58" spans="1:6" x14ac:dyDescent="0.2">
      <c r="A58">
        <v>28</v>
      </c>
      <c r="B58">
        <v>13</v>
      </c>
      <c r="C58" t="s">
        <v>39</v>
      </c>
      <c r="D58">
        <v>2003</v>
      </c>
      <c r="E58" s="80">
        <v>35.741999999999997</v>
      </c>
      <c r="F58" s="80">
        <v>8.4389999999999965</v>
      </c>
    </row>
    <row r="59" spans="1:6" x14ac:dyDescent="0.2">
      <c r="A59">
        <v>51</v>
      </c>
      <c r="B59">
        <v>31</v>
      </c>
      <c r="C59">
        <v>0</v>
      </c>
      <c r="D59">
        <v>0</v>
      </c>
      <c r="E59" s="80">
        <v>36.302</v>
      </c>
      <c r="F59" s="80">
        <v>8.9989999999999988</v>
      </c>
    </row>
    <row r="60" spans="1:6" x14ac:dyDescent="0.2">
      <c r="A60">
        <v>32</v>
      </c>
      <c r="B60">
        <v>24</v>
      </c>
      <c r="C60" t="s">
        <v>497</v>
      </c>
      <c r="D60">
        <v>2004</v>
      </c>
      <c r="E60" s="80">
        <v>36.536000000000001</v>
      </c>
      <c r="F60" s="80">
        <v>9.2330000000000005</v>
      </c>
    </row>
    <row r="61" spans="1:6" x14ac:dyDescent="0.2">
      <c r="A61">
        <v>22</v>
      </c>
      <c r="B61">
        <v>52</v>
      </c>
      <c r="C61" t="s">
        <v>71</v>
      </c>
      <c r="D61">
        <v>2006</v>
      </c>
      <c r="E61" s="80">
        <v>36.613</v>
      </c>
      <c r="F61" s="80">
        <v>9.3099999999999987</v>
      </c>
    </row>
    <row r="62" spans="1:6" x14ac:dyDescent="0.2">
      <c r="A62">
        <v>49</v>
      </c>
      <c r="B62">
        <v>5</v>
      </c>
      <c r="C62" t="s">
        <v>20</v>
      </c>
      <c r="D62">
        <v>2002</v>
      </c>
      <c r="E62" s="80">
        <v>36.728999999999999</v>
      </c>
      <c r="F62" s="80">
        <v>9.4259999999999984</v>
      </c>
    </row>
    <row r="63" spans="1:6" x14ac:dyDescent="0.2">
      <c r="A63">
        <v>7</v>
      </c>
      <c r="B63">
        <v>52</v>
      </c>
      <c r="C63" t="s">
        <v>71</v>
      </c>
      <c r="D63">
        <v>2006</v>
      </c>
      <c r="E63" s="80">
        <v>36.756999999999998</v>
      </c>
      <c r="F63" s="80">
        <v>9.4539999999999971</v>
      </c>
    </row>
    <row r="64" spans="1:6" x14ac:dyDescent="0.2">
      <c r="A64">
        <v>18</v>
      </c>
      <c r="B64">
        <v>59</v>
      </c>
      <c r="C64" t="s">
        <v>77</v>
      </c>
      <c r="D64">
        <v>2007</v>
      </c>
      <c r="E64" s="80">
        <v>36.899000000000001</v>
      </c>
      <c r="F64" s="80">
        <v>9.5960000000000001</v>
      </c>
    </row>
    <row r="65" spans="1:6" x14ac:dyDescent="0.2">
      <c r="A65">
        <v>40</v>
      </c>
      <c r="B65">
        <v>59</v>
      </c>
      <c r="C65" t="s">
        <v>77</v>
      </c>
      <c r="D65">
        <v>2007</v>
      </c>
      <c r="E65" s="80">
        <v>36.935000000000002</v>
      </c>
      <c r="F65" s="80">
        <v>9.6320000000000014</v>
      </c>
    </row>
    <row r="66" spans="1:6" x14ac:dyDescent="0.2">
      <c r="A66">
        <v>80</v>
      </c>
      <c r="B66">
        <v>59</v>
      </c>
      <c r="C66" t="s">
        <v>77</v>
      </c>
      <c r="D66">
        <v>2007</v>
      </c>
      <c r="E66" s="80">
        <v>37.414000000000001</v>
      </c>
      <c r="F66" s="80">
        <v>10.111000000000001</v>
      </c>
    </row>
    <row r="67" spans="1:6" x14ac:dyDescent="0.2">
      <c r="A67">
        <v>64</v>
      </c>
      <c r="B67">
        <v>57</v>
      </c>
      <c r="C67">
        <v>0</v>
      </c>
      <c r="D67">
        <v>0</v>
      </c>
      <c r="E67" s="80">
        <v>38.009</v>
      </c>
      <c r="F67" s="80">
        <v>10.706</v>
      </c>
    </row>
    <row r="68" spans="1:6" x14ac:dyDescent="0.2">
      <c r="A68">
        <v>47</v>
      </c>
      <c r="B68">
        <v>23</v>
      </c>
      <c r="C68" t="s">
        <v>50</v>
      </c>
      <c r="D68">
        <v>2001</v>
      </c>
      <c r="E68" s="80">
        <v>38.405000000000001</v>
      </c>
      <c r="F68" s="80">
        <v>11.102</v>
      </c>
    </row>
    <row r="69" spans="1:6" x14ac:dyDescent="0.2">
      <c r="A69">
        <v>37</v>
      </c>
      <c r="B69">
        <v>57</v>
      </c>
      <c r="C69">
        <v>0</v>
      </c>
      <c r="D69">
        <v>0</v>
      </c>
      <c r="E69" s="80">
        <v>38.999000000000002</v>
      </c>
      <c r="F69" s="80">
        <v>11.696000000000002</v>
      </c>
    </row>
    <row r="70" spans="1:6" x14ac:dyDescent="0.2">
      <c r="A70">
        <v>3</v>
      </c>
      <c r="B70">
        <v>54</v>
      </c>
      <c r="C70" t="s">
        <v>73</v>
      </c>
      <c r="D70">
        <v>2007</v>
      </c>
      <c r="E70" s="80">
        <v>39.744</v>
      </c>
      <c r="F70" s="80">
        <v>12.440999999999999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74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7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87</v>
      </c>
      <c r="B2">
        <v>8</v>
      </c>
      <c r="C2" t="s">
        <v>28</v>
      </c>
      <c r="D2">
        <v>2000</v>
      </c>
      <c r="E2" s="80">
        <v>28.652999999999999</v>
      </c>
    </row>
    <row r="3" spans="1:6" x14ac:dyDescent="0.2">
      <c r="A3">
        <v>50</v>
      </c>
      <c r="B3">
        <v>8</v>
      </c>
      <c r="C3" t="s">
        <v>28</v>
      </c>
      <c r="D3">
        <v>2000</v>
      </c>
      <c r="E3" s="80">
        <v>28.91</v>
      </c>
      <c r="F3" s="80">
        <v>0.25700000000000145</v>
      </c>
    </row>
    <row r="4" spans="1:6" x14ac:dyDescent="0.2">
      <c r="A4">
        <v>40</v>
      </c>
      <c r="B4">
        <v>8</v>
      </c>
      <c r="C4" t="s">
        <v>28</v>
      </c>
      <c r="D4">
        <v>2000</v>
      </c>
      <c r="E4" s="80">
        <v>28.925999999999998</v>
      </c>
      <c r="F4" s="80">
        <v>0.27299999999999969</v>
      </c>
    </row>
    <row r="5" spans="1:6" x14ac:dyDescent="0.2">
      <c r="A5">
        <v>69</v>
      </c>
      <c r="B5">
        <v>8</v>
      </c>
      <c r="C5" t="s">
        <v>28</v>
      </c>
      <c r="D5">
        <v>2000</v>
      </c>
      <c r="E5" s="80">
        <v>29.010999999999999</v>
      </c>
      <c r="F5" s="80">
        <v>0.35800000000000054</v>
      </c>
    </row>
    <row r="6" spans="1:6" x14ac:dyDescent="0.2">
      <c r="A6">
        <v>24</v>
      </c>
      <c r="B6">
        <v>27</v>
      </c>
      <c r="C6" t="s">
        <v>53</v>
      </c>
      <c r="D6">
        <v>2002</v>
      </c>
      <c r="E6" s="80">
        <v>30.163</v>
      </c>
      <c r="F6" s="80">
        <v>1.5100000000000016</v>
      </c>
    </row>
    <row r="7" spans="1:6" x14ac:dyDescent="0.2">
      <c r="A7">
        <v>67</v>
      </c>
      <c r="B7">
        <v>27</v>
      </c>
      <c r="C7" t="s">
        <v>53</v>
      </c>
      <c r="D7">
        <v>2002</v>
      </c>
      <c r="E7" s="80">
        <v>30.355</v>
      </c>
      <c r="F7" s="80">
        <v>1.7020000000000017</v>
      </c>
    </row>
    <row r="8" spans="1:6" x14ac:dyDescent="0.2">
      <c r="A8">
        <v>41</v>
      </c>
      <c r="B8">
        <v>27</v>
      </c>
      <c r="C8" t="s">
        <v>53</v>
      </c>
      <c r="D8">
        <v>2002</v>
      </c>
      <c r="E8" s="80">
        <v>30.443000000000001</v>
      </c>
      <c r="F8" s="80">
        <v>1.7900000000000027</v>
      </c>
    </row>
    <row r="9" spans="1:6" x14ac:dyDescent="0.2">
      <c r="A9">
        <v>49</v>
      </c>
      <c r="B9">
        <v>27</v>
      </c>
      <c r="C9" t="s">
        <v>53</v>
      </c>
      <c r="D9">
        <v>2002</v>
      </c>
      <c r="E9" s="80">
        <v>30.507000000000001</v>
      </c>
      <c r="F9" s="80">
        <v>1.8540000000000028</v>
      </c>
    </row>
    <row r="10" spans="1:6" x14ac:dyDescent="0.2">
      <c r="A10">
        <v>68</v>
      </c>
      <c r="B10">
        <v>33</v>
      </c>
      <c r="C10" t="s">
        <v>57</v>
      </c>
      <c r="D10">
        <v>2001</v>
      </c>
      <c r="E10" s="80">
        <v>30.664999999999999</v>
      </c>
      <c r="F10" s="80">
        <v>2.0120000000000005</v>
      </c>
    </row>
    <row r="11" spans="1:6" x14ac:dyDescent="0.2">
      <c r="A11">
        <v>22</v>
      </c>
      <c r="B11">
        <v>33</v>
      </c>
      <c r="C11" t="s">
        <v>57</v>
      </c>
      <c r="D11">
        <v>2001</v>
      </c>
      <c r="E11" s="80">
        <v>30.698</v>
      </c>
      <c r="F11" s="80">
        <v>2.0450000000000017</v>
      </c>
    </row>
    <row r="12" spans="1:6" x14ac:dyDescent="0.2">
      <c r="A12">
        <v>86</v>
      </c>
      <c r="B12">
        <v>33</v>
      </c>
      <c r="C12" t="s">
        <v>57</v>
      </c>
      <c r="D12">
        <v>2001</v>
      </c>
      <c r="E12" s="80">
        <v>30.731999999999999</v>
      </c>
      <c r="F12" s="80">
        <v>2.0790000000000006</v>
      </c>
    </row>
    <row r="13" spans="1:6" x14ac:dyDescent="0.2">
      <c r="A13">
        <v>35</v>
      </c>
      <c r="B13">
        <v>40</v>
      </c>
      <c r="C13">
        <v>0</v>
      </c>
      <c r="D13">
        <v>0</v>
      </c>
      <c r="E13" s="80">
        <v>31.004000000000001</v>
      </c>
      <c r="F13" s="80">
        <v>2.3510000000000026</v>
      </c>
    </row>
    <row r="14" spans="1:6" x14ac:dyDescent="0.2">
      <c r="A14">
        <v>59</v>
      </c>
      <c r="B14">
        <v>3</v>
      </c>
      <c r="C14" t="s">
        <v>15</v>
      </c>
      <c r="D14">
        <v>2003</v>
      </c>
      <c r="E14" s="80">
        <v>31.12</v>
      </c>
      <c r="F14" s="80">
        <v>2.4670000000000023</v>
      </c>
    </row>
    <row r="15" spans="1:6" x14ac:dyDescent="0.2">
      <c r="A15">
        <v>51</v>
      </c>
      <c r="B15">
        <v>33</v>
      </c>
      <c r="C15" t="s">
        <v>57</v>
      </c>
      <c r="D15">
        <v>2001</v>
      </c>
      <c r="E15" s="80">
        <v>31.128</v>
      </c>
      <c r="F15" s="80">
        <v>2.4750000000000014</v>
      </c>
    </row>
    <row r="16" spans="1:6" x14ac:dyDescent="0.2">
      <c r="A16">
        <v>34</v>
      </c>
      <c r="B16">
        <v>3</v>
      </c>
      <c r="C16" t="s">
        <v>15</v>
      </c>
      <c r="D16">
        <v>2003</v>
      </c>
      <c r="E16" s="80">
        <v>31.145</v>
      </c>
      <c r="F16" s="80">
        <v>2.4920000000000009</v>
      </c>
    </row>
    <row r="17" spans="1:6" x14ac:dyDescent="0.2">
      <c r="A17">
        <v>58</v>
      </c>
      <c r="B17">
        <v>9</v>
      </c>
      <c r="C17" t="s">
        <v>30</v>
      </c>
      <c r="D17">
        <v>2003</v>
      </c>
      <c r="E17" s="80">
        <v>31.353000000000002</v>
      </c>
      <c r="F17" s="80">
        <v>2.7000000000000028</v>
      </c>
    </row>
    <row r="18" spans="1:6" x14ac:dyDescent="0.2">
      <c r="A18">
        <v>56</v>
      </c>
      <c r="B18">
        <v>20</v>
      </c>
      <c r="C18" t="s">
        <v>500</v>
      </c>
      <c r="D18">
        <v>2011</v>
      </c>
      <c r="E18" s="80">
        <v>31.443000000000001</v>
      </c>
      <c r="F18" s="80">
        <v>2.7900000000000027</v>
      </c>
    </row>
    <row r="19" spans="1:6" x14ac:dyDescent="0.2">
      <c r="A19">
        <v>66</v>
      </c>
      <c r="B19">
        <v>40</v>
      </c>
      <c r="C19">
        <v>0</v>
      </c>
      <c r="D19">
        <v>0</v>
      </c>
      <c r="E19" s="80">
        <v>31.494</v>
      </c>
      <c r="F19" s="80">
        <v>2.8410000000000011</v>
      </c>
    </row>
    <row r="20" spans="1:6" x14ac:dyDescent="0.2">
      <c r="A20">
        <v>84</v>
      </c>
      <c r="B20">
        <v>40</v>
      </c>
      <c r="C20">
        <v>0</v>
      </c>
      <c r="D20">
        <v>0</v>
      </c>
      <c r="E20" s="80">
        <v>31.547000000000001</v>
      </c>
      <c r="F20" s="80">
        <v>2.8940000000000019</v>
      </c>
    </row>
    <row r="21" spans="1:6" x14ac:dyDescent="0.2">
      <c r="A21">
        <v>70</v>
      </c>
      <c r="B21">
        <v>20</v>
      </c>
      <c r="C21" t="s">
        <v>500</v>
      </c>
      <c r="D21">
        <v>2011</v>
      </c>
      <c r="E21" s="80">
        <v>31.652000000000001</v>
      </c>
      <c r="F21" s="80">
        <v>2.9990000000000023</v>
      </c>
    </row>
    <row r="22" spans="1:6" x14ac:dyDescent="0.2">
      <c r="A22">
        <v>88</v>
      </c>
      <c r="B22">
        <v>20</v>
      </c>
      <c r="C22" t="s">
        <v>500</v>
      </c>
      <c r="D22">
        <v>2011</v>
      </c>
      <c r="E22" s="80">
        <v>31.774999999999999</v>
      </c>
      <c r="F22" s="80">
        <v>3.1219999999999999</v>
      </c>
    </row>
    <row r="23" spans="1:6" x14ac:dyDescent="0.2">
      <c r="A23">
        <v>32</v>
      </c>
      <c r="B23">
        <v>9</v>
      </c>
      <c r="C23" t="s">
        <v>30</v>
      </c>
      <c r="D23">
        <v>2003</v>
      </c>
      <c r="E23" s="80">
        <v>31.821999999999999</v>
      </c>
      <c r="F23" s="80">
        <v>3.1690000000000005</v>
      </c>
    </row>
    <row r="24" spans="1:6" x14ac:dyDescent="0.2">
      <c r="A24">
        <v>46</v>
      </c>
      <c r="B24">
        <v>5</v>
      </c>
      <c r="C24" t="s">
        <v>20</v>
      </c>
      <c r="D24">
        <v>2002</v>
      </c>
      <c r="E24" s="80">
        <v>31.92</v>
      </c>
      <c r="F24" s="80">
        <v>3.267000000000003</v>
      </c>
    </row>
    <row r="25" spans="1:6" x14ac:dyDescent="0.2">
      <c r="A25">
        <v>77</v>
      </c>
      <c r="B25">
        <v>3</v>
      </c>
      <c r="C25" t="s">
        <v>15</v>
      </c>
      <c r="D25">
        <v>2003</v>
      </c>
      <c r="E25" s="80">
        <v>31.963000000000001</v>
      </c>
      <c r="F25" s="80">
        <v>3.3100000000000023</v>
      </c>
    </row>
    <row r="26" spans="1:6" x14ac:dyDescent="0.2">
      <c r="A26">
        <v>29</v>
      </c>
      <c r="B26">
        <v>5</v>
      </c>
      <c r="C26" t="s">
        <v>20</v>
      </c>
      <c r="D26">
        <v>2002</v>
      </c>
      <c r="E26" s="80">
        <v>32.170999999999999</v>
      </c>
      <c r="F26" s="80">
        <v>3.5180000000000007</v>
      </c>
    </row>
    <row r="27" spans="1:6" x14ac:dyDescent="0.2">
      <c r="A27">
        <v>60</v>
      </c>
      <c r="B27">
        <v>5</v>
      </c>
      <c r="C27" t="s">
        <v>20</v>
      </c>
      <c r="D27">
        <v>2002</v>
      </c>
      <c r="E27" s="80">
        <v>32.246000000000002</v>
      </c>
      <c r="F27" s="80">
        <v>3.5930000000000035</v>
      </c>
    </row>
    <row r="28" spans="1:6" x14ac:dyDescent="0.2">
      <c r="A28">
        <v>27</v>
      </c>
      <c r="B28">
        <v>20</v>
      </c>
      <c r="C28" t="s">
        <v>500</v>
      </c>
      <c r="D28">
        <v>2011</v>
      </c>
      <c r="E28" s="80">
        <v>32.256999999999998</v>
      </c>
      <c r="F28" s="80">
        <v>3.6039999999999992</v>
      </c>
    </row>
    <row r="29" spans="1:6" x14ac:dyDescent="0.2">
      <c r="A29">
        <v>45</v>
      </c>
      <c r="B29">
        <v>20</v>
      </c>
      <c r="C29" t="s">
        <v>500</v>
      </c>
      <c r="D29">
        <v>2011</v>
      </c>
      <c r="E29" s="80">
        <v>32.259</v>
      </c>
      <c r="F29" s="80">
        <v>3.6060000000000016</v>
      </c>
    </row>
    <row r="30" spans="1:6" x14ac:dyDescent="0.2">
      <c r="A30">
        <v>28</v>
      </c>
      <c r="B30">
        <v>7</v>
      </c>
      <c r="C30" t="s">
        <v>25</v>
      </c>
      <c r="D30">
        <v>2002</v>
      </c>
      <c r="E30" s="80">
        <v>32.409999999999997</v>
      </c>
      <c r="F30" s="80">
        <v>3.7569999999999979</v>
      </c>
    </row>
    <row r="31" spans="1:6" x14ac:dyDescent="0.2">
      <c r="A31">
        <v>42</v>
      </c>
      <c r="B31">
        <v>6</v>
      </c>
      <c r="C31" t="s">
        <v>22</v>
      </c>
      <c r="D31">
        <v>2003</v>
      </c>
      <c r="E31" s="80">
        <v>32.558</v>
      </c>
      <c r="F31" s="80">
        <v>3.9050000000000011</v>
      </c>
    </row>
    <row r="32" spans="1:6" x14ac:dyDescent="0.2">
      <c r="A32">
        <v>95</v>
      </c>
      <c r="B32">
        <v>4</v>
      </c>
      <c r="C32" t="s">
        <v>18</v>
      </c>
      <c r="D32">
        <v>2006</v>
      </c>
      <c r="E32" s="80">
        <v>32.618000000000002</v>
      </c>
      <c r="F32" s="80">
        <v>3.9650000000000034</v>
      </c>
    </row>
    <row r="33" spans="1:6" x14ac:dyDescent="0.2">
      <c r="A33">
        <v>76</v>
      </c>
      <c r="B33">
        <v>9</v>
      </c>
      <c r="C33" t="s">
        <v>30</v>
      </c>
      <c r="D33">
        <v>2003</v>
      </c>
      <c r="E33" s="80">
        <v>32.723999999999997</v>
      </c>
      <c r="F33" s="80">
        <v>4.070999999999998</v>
      </c>
    </row>
    <row r="34" spans="1:6" x14ac:dyDescent="0.2">
      <c r="A34">
        <v>93</v>
      </c>
      <c r="B34">
        <v>9</v>
      </c>
      <c r="C34" t="s">
        <v>30</v>
      </c>
      <c r="D34">
        <v>2003</v>
      </c>
      <c r="E34" s="80">
        <v>32.847000000000001</v>
      </c>
      <c r="F34" s="80">
        <v>4.1940000000000026</v>
      </c>
    </row>
    <row r="35" spans="1:6" x14ac:dyDescent="0.2">
      <c r="A35">
        <v>94</v>
      </c>
      <c r="B35">
        <v>3</v>
      </c>
      <c r="C35" t="s">
        <v>15</v>
      </c>
      <c r="D35">
        <v>2003</v>
      </c>
      <c r="E35" s="80">
        <v>32.917000000000002</v>
      </c>
      <c r="F35" s="80">
        <v>4.2640000000000029</v>
      </c>
    </row>
    <row r="36" spans="1:6" x14ac:dyDescent="0.2">
      <c r="A36">
        <v>75</v>
      </c>
      <c r="B36">
        <v>4</v>
      </c>
      <c r="C36" t="s">
        <v>18</v>
      </c>
      <c r="D36">
        <v>2006</v>
      </c>
      <c r="E36" s="80">
        <v>32.994</v>
      </c>
      <c r="F36" s="80">
        <v>4.3410000000000011</v>
      </c>
    </row>
    <row r="37" spans="1:6" x14ac:dyDescent="0.2">
      <c r="A37">
        <v>57</v>
      </c>
      <c r="B37">
        <v>4</v>
      </c>
      <c r="C37" t="s">
        <v>18</v>
      </c>
      <c r="D37">
        <v>2006</v>
      </c>
      <c r="E37" s="80">
        <v>33.07</v>
      </c>
      <c r="F37" s="80">
        <v>4.4170000000000016</v>
      </c>
    </row>
    <row r="38" spans="1:6" x14ac:dyDescent="0.2">
      <c r="A38">
        <v>61</v>
      </c>
      <c r="B38">
        <v>7</v>
      </c>
      <c r="C38" t="s">
        <v>25</v>
      </c>
      <c r="D38">
        <v>2002</v>
      </c>
      <c r="E38" s="80">
        <v>33.143000000000001</v>
      </c>
      <c r="F38" s="80">
        <v>4.490000000000002</v>
      </c>
    </row>
    <row r="39" spans="1:6" x14ac:dyDescent="0.2">
      <c r="A39">
        <v>72</v>
      </c>
      <c r="B39">
        <v>6</v>
      </c>
      <c r="C39" t="s">
        <v>22</v>
      </c>
      <c r="D39">
        <v>2003</v>
      </c>
      <c r="E39" s="80">
        <v>33.170999999999999</v>
      </c>
      <c r="F39" s="80">
        <v>4.5180000000000007</v>
      </c>
    </row>
    <row r="40" spans="1:6" x14ac:dyDescent="0.2">
      <c r="A40">
        <v>78</v>
      </c>
      <c r="B40">
        <v>7</v>
      </c>
      <c r="C40" t="s">
        <v>25</v>
      </c>
      <c r="D40">
        <v>2002</v>
      </c>
      <c r="E40" s="80">
        <v>33.281999999999996</v>
      </c>
      <c r="F40" s="80">
        <v>4.6289999999999978</v>
      </c>
    </row>
    <row r="41" spans="1:6" x14ac:dyDescent="0.2">
      <c r="A41">
        <v>90</v>
      </c>
      <c r="B41">
        <v>6</v>
      </c>
      <c r="C41" t="s">
        <v>22</v>
      </c>
      <c r="D41">
        <v>2003</v>
      </c>
      <c r="E41" s="80">
        <v>33.884</v>
      </c>
      <c r="F41" s="80">
        <v>5.2310000000000016</v>
      </c>
    </row>
    <row r="42" spans="1:6" x14ac:dyDescent="0.2">
      <c r="A42">
        <v>37</v>
      </c>
      <c r="B42">
        <v>11</v>
      </c>
      <c r="C42" t="s">
        <v>34</v>
      </c>
      <c r="D42">
        <v>2006</v>
      </c>
      <c r="E42" s="80">
        <v>33.923999999999999</v>
      </c>
      <c r="F42" s="80">
        <v>5.2710000000000008</v>
      </c>
    </row>
    <row r="43" spans="1:6" x14ac:dyDescent="0.2">
      <c r="A43">
        <v>43</v>
      </c>
      <c r="B43">
        <v>2</v>
      </c>
      <c r="C43" t="s">
        <v>12</v>
      </c>
      <c r="D43">
        <v>2005</v>
      </c>
      <c r="E43" s="80">
        <v>34.066000000000003</v>
      </c>
      <c r="F43" s="80">
        <v>5.4130000000000038</v>
      </c>
    </row>
    <row r="44" spans="1:6" x14ac:dyDescent="0.2">
      <c r="A44">
        <v>23</v>
      </c>
      <c r="B44">
        <v>6</v>
      </c>
      <c r="C44" t="s">
        <v>22</v>
      </c>
      <c r="D44">
        <v>2003</v>
      </c>
      <c r="E44" s="80">
        <v>34.231999999999999</v>
      </c>
      <c r="F44" s="80">
        <v>5.5790000000000006</v>
      </c>
    </row>
    <row r="45" spans="1:6" x14ac:dyDescent="0.2">
      <c r="A45">
        <v>52</v>
      </c>
      <c r="B45">
        <v>6</v>
      </c>
      <c r="C45" t="s">
        <v>22</v>
      </c>
      <c r="D45">
        <v>2003</v>
      </c>
      <c r="E45" s="80">
        <v>34.271999999999998</v>
      </c>
      <c r="F45" s="80">
        <v>5.6189999999999998</v>
      </c>
    </row>
    <row r="46" spans="1:6" x14ac:dyDescent="0.2">
      <c r="A46">
        <v>47</v>
      </c>
      <c r="B46">
        <v>7</v>
      </c>
      <c r="C46" t="s">
        <v>25</v>
      </c>
      <c r="D46">
        <v>2002</v>
      </c>
      <c r="E46" s="80">
        <v>34.524000000000001</v>
      </c>
      <c r="F46" s="80">
        <v>5.8710000000000022</v>
      </c>
    </row>
    <row r="47" spans="1:6" x14ac:dyDescent="0.2">
      <c r="A47">
        <v>54</v>
      </c>
      <c r="B47">
        <v>2</v>
      </c>
      <c r="C47" t="s">
        <v>12</v>
      </c>
      <c r="D47">
        <v>2005</v>
      </c>
      <c r="E47" s="80">
        <v>34.564</v>
      </c>
      <c r="F47" s="80">
        <v>5.9110000000000014</v>
      </c>
    </row>
    <row r="48" spans="1:6" x14ac:dyDescent="0.2">
      <c r="A48">
        <v>91</v>
      </c>
      <c r="B48">
        <v>2</v>
      </c>
      <c r="C48" t="s">
        <v>12</v>
      </c>
      <c r="D48">
        <v>2005</v>
      </c>
      <c r="E48" s="80">
        <v>34.610999999999997</v>
      </c>
      <c r="F48" s="80">
        <v>5.9579999999999984</v>
      </c>
    </row>
    <row r="49" spans="1:6" x14ac:dyDescent="0.2">
      <c r="A49">
        <v>73</v>
      </c>
      <c r="B49">
        <v>2</v>
      </c>
      <c r="C49" t="s">
        <v>12</v>
      </c>
      <c r="D49">
        <v>2005</v>
      </c>
      <c r="E49" s="80">
        <v>35.005000000000003</v>
      </c>
      <c r="F49" s="80">
        <v>6.3520000000000039</v>
      </c>
    </row>
    <row r="50" spans="1:6" x14ac:dyDescent="0.2">
      <c r="A50">
        <v>39</v>
      </c>
      <c r="B50">
        <v>33</v>
      </c>
      <c r="C50" t="s">
        <v>57</v>
      </c>
      <c r="D50">
        <v>2001</v>
      </c>
      <c r="E50" s="80">
        <v>35.131999999999998</v>
      </c>
      <c r="F50" s="80">
        <v>6.4789999999999992</v>
      </c>
    </row>
    <row r="51" spans="1:6" x14ac:dyDescent="0.2">
      <c r="A51">
        <v>30</v>
      </c>
      <c r="B51">
        <v>52</v>
      </c>
      <c r="C51" t="s">
        <v>71</v>
      </c>
      <c r="D51">
        <v>2006</v>
      </c>
      <c r="E51" s="80">
        <v>36.064</v>
      </c>
      <c r="F51" s="80">
        <v>7.4110000000000014</v>
      </c>
    </row>
    <row r="52" spans="1:6" x14ac:dyDescent="0.2">
      <c r="A52">
        <v>80</v>
      </c>
      <c r="B52">
        <v>11</v>
      </c>
      <c r="C52" t="s">
        <v>34</v>
      </c>
      <c r="D52">
        <v>2006</v>
      </c>
      <c r="E52" s="80">
        <v>36.201000000000001</v>
      </c>
      <c r="F52" s="80">
        <v>7.5480000000000018</v>
      </c>
    </row>
    <row r="53" spans="1:6" x14ac:dyDescent="0.2">
      <c r="A53">
        <v>62</v>
      </c>
      <c r="B53">
        <v>11</v>
      </c>
      <c r="C53" t="s">
        <v>34</v>
      </c>
      <c r="D53">
        <v>2006</v>
      </c>
      <c r="E53" s="80">
        <v>36.204000000000001</v>
      </c>
      <c r="F53" s="80">
        <v>7.5510000000000019</v>
      </c>
    </row>
    <row r="54" spans="1:6" x14ac:dyDescent="0.2">
      <c r="A54">
        <v>38</v>
      </c>
      <c r="B54">
        <v>12</v>
      </c>
      <c r="C54" t="s">
        <v>37</v>
      </c>
      <c r="D54">
        <v>2006</v>
      </c>
      <c r="E54" s="80">
        <v>36.411999999999999</v>
      </c>
      <c r="F54" s="80">
        <v>7.7590000000000003</v>
      </c>
    </row>
    <row r="55" spans="1:6" x14ac:dyDescent="0.2">
      <c r="A55">
        <v>97</v>
      </c>
      <c r="B55">
        <v>11</v>
      </c>
      <c r="C55" t="s">
        <v>34</v>
      </c>
      <c r="D55">
        <v>2006</v>
      </c>
      <c r="E55" s="80">
        <v>36.511000000000003</v>
      </c>
      <c r="F55" s="80">
        <v>7.8580000000000041</v>
      </c>
    </row>
    <row r="56" spans="1:6" x14ac:dyDescent="0.2">
      <c r="A56">
        <v>25</v>
      </c>
      <c r="B56">
        <v>2</v>
      </c>
      <c r="C56" t="s">
        <v>12</v>
      </c>
      <c r="D56">
        <v>2005</v>
      </c>
      <c r="E56" s="80">
        <v>36.564</v>
      </c>
      <c r="F56" s="80">
        <v>7.9110000000000014</v>
      </c>
    </row>
    <row r="57" spans="1:6" x14ac:dyDescent="0.2">
      <c r="A57">
        <v>63</v>
      </c>
      <c r="B57">
        <v>12</v>
      </c>
      <c r="C57" t="s">
        <v>37</v>
      </c>
      <c r="D57">
        <v>2006</v>
      </c>
      <c r="E57" s="80">
        <v>37.43</v>
      </c>
      <c r="F57" s="80">
        <v>8.777000000000001</v>
      </c>
    </row>
    <row r="58" spans="1:6" x14ac:dyDescent="0.2">
      <c r="A58">
        <v>81</v>
      </c>
      <c r="B58">
        <v>12</v>
      </c>
      <c r="C58" t="s">
        <v>37</v>
      </c>
      <c r="D58">
        <v>2006</v>
      </c>
      <c r="E58" s="80">
        <v>37.832000000000001</v>
      </c>
      <c r="F58" s="80">
        <v>9.179000000000002</v>
      </c>
    </row>
    <row r="59" spans="1:6" x14ac:dyDescent="0.2">
      <c r="A59">
        <v>96</v>
      </c>
      <c r="B59">
        <v>12</v>
      </c>
      <c r="C59" t="s">
        <v>37</v>
      </c>
      <c r="D59">
        <v>2006</v>
      </c>
      <c r="E59" s="80">
        <v>38.198999999999998</v>
      </c>
      <c r="F59" s="80">
        <v>9.5459999999999994</v>
      </c>
    </row>
    <row r="60" spans="1:6" x14ac:dyDescent="0.2">
      <c r="A60">
        <v>48</v>
      </c>
      <c r="B60">
        <v>52</v>
      </c>
      <c r="C60" t="s">
        <v>71</v>
      </c>
      <c r="D60">
        <v>2006</v>
      </c>
      <c r="E60" s="80">
        <v>38.207000000000001</v>
      </c>
      <c r="F60" s="80">
        <v>9.554000000000002</v>
      </c>
    </row>
    <row r="61" spans="1:6" x14ac:dyDescent="0.2">
      <c r="A61">
        <v>71</v>
      </c>
      <c r="B61">
        <v>52</v>
      </c>
      <c r="C61" t="s">
        <v>71</v>
      </c>
      <c r="D61">
        <v>2006</v>
      </c>
      <c r="E61" s="80">
        <v>38.517000000000003</v>
      </c>
      <c r="F61" s="80">
        <v>9.8640000000000043</v>
      </c>
    </row>
    <row r="62" spans="1:6" x14ac:dyDescent="0.2">
      <c r="A62">
        <v>55</v>
      </c>
      <c r="B62">
        <v>52</v>
      </c>
      <c r="C62" t="s">
        <v>71</v>
      </c>
      <c r="D62">
        <v>2006</v>
      </c>
      <c r="E62" s="80">
        <v>39.552999999999997</v>
      </c>
      <c r="F62" s="80">
        <v>10.899999999999999</v>
      </c>
    </row>
    <row r="63" spans="1:6" x14ac:dyDescent="0.2">
      <c r="A63">
        <v>89</v>
      </c>
      <c r="B63">
        <v>52</v>
      </c>
      <c r="C63" t="s">
        <v>71</v>
      </c>
      <c r="D63">
        <v>2006</v>
      </c>
      <c r="E63" s="80">
        <v>40.081000000000003</v>
      </c>
      <c r="F63" s="80">
        <v>11.428000000000004</v>
      </c>
    </row>
    <row r="64" spans="1:6" x14ac:dyDescent="0.2">
      <c r="A64">
        <v>36</v>
      </c>
      <c r="B64">
        <v>58</v>
      </c>
      <c r="C64" t="s">
        <v>76</v>
      </c>
      <c r="D64">
        <v>2007</v>
      </c>
      <c r="E64" s="80">
        <v>40.180999999999997</v>
      </c>
      <c r="F64" s="80">
        <v>11.527999999999999</v>
      </c>
    </row>
    <row r="65" spans="1:6" x14ac:dyDescent="0.2">
      <c r="A65">
        <v>82</v>
      </c>
      <c r="B65">
        <v>58</v>
      </c>
      <c r="C65" t="s">
        <v>76</v>
      </c>
      <c r="D65">
        <v>2007</v>
      </c>
      <c r="E65" s="80">
        <v>40.296999999999997</v>
      </c>
      <c r="F65" s="80">
        <v>11.643999999999998</v>
      </c>
    </row>
    <row r="66" spans="1:6" x14ac:dyDescent="0.2">
      <c r="A66">
        <v>65</v>
      </c>
      <c r="B66">
        <v>58</v>
      </c>
      <c r="C66" t="s">
        <v>76</v>
      </c>
      <c r="D66">
        <v>2007</v>
      </c>
      <c r="E66" s="80">
        <v>40.688000000000002</v>
      </c>
      <c r="F66" s="80">
        <v>12.035000000000004</v>
      </c>
    </row>
    <row r="67" spans="1:6" x14ac:dyDescent="0.2">
      <c r="A67">
        <v>31</v>
      </c>
      <c r="B67">
        <v>56</v>
      </c>
      <c r="C67" t="s">
        <v>75</v>
      </c>
      <c r="D67">
        <v>2007</v>
      </c>
      <c r="E67" s="80">
        <v>41.18</v>
      </c>
      <c r="F67" s="80">
        <v>12.527000000000001</v>
      </c>
    </row>
    <row r="68" spans="1:6" x14ac:dyDescent="0.2">
      <c r="A68">
        <v>83</v>
      </c>
      <c r="B68">
        <v>56</v>
      </c>
      <c r="C68" t="s">
        <v>75</v>
      </c>
      <c r="D68">
        <v>2007</v>
      </c>
      <c r="E68" s="80">
        <v>41.874000000000002</v>
      </c>
      <c r="F68" s="80">
        <v>13.221000000000004</v>
      </c>
    </row>
    <row r="69" spans="1:6" x14ac:dyDescent="0.2">
      <c r="A69">
        <v>64</v>
      </c>
      <c r="B69">
        <v>56</v>
      </c>
      <c r="C69" t="s">
        <v>75</v>
      </c>
      <c r="D69">
        <v>2007</v>
      </c>
      <c r="E69" s="80">
        <v>43.350999999999999</v>
      </c>
      <c r="F69" s="80">
        <v>14.698</v>
      </c>
    </row>
    <row r="70" spans="1:6" x14ac:dyDescent="0.2">
      <c r="A70">
        <v>44</v>
      </c>
      <c r="B70">
        <v>54</v>
      </c>
      <c r="C70" t="s">
        <v>73</v>
      </c>
      <c r="D70">
        <v>2007</v>
      </c>
      <c r="E70" s="80">
        <v>44.585000000000001</v>
      </c>
      <c r="F70" s="80">
        <v>15.932000000000002</v>
      </c>
    </row>
    <row r="71" spans="1:6" x14ac:dyDescent="0.2">
      <c r="A71">
        <v>74</v>
      </c>
      <c r="B71">
        <v>54</v>
      </c>
      <c r="C71" t="s">
        <v>73</v>
      </c>
      <c r="D71">
        <v>2007</v>
      </c>
      <c r="E71" s="80">
        <v>45.223999999999997</v>
      </c>
      <c r="F71" s="80">
        <v>16.570999999999998</v>
      </c>
    </row>
    <row r="72" spans="1:6" x14ac:dyDescent="0.2">
      <c r="A72">
        <v>53</v>
      </c>
      <c r="B72">
        <v>54</v>
      </c>
      <c r="C72" t="s">
        <v>73</v>
      </c>
      <c r="D72">
        <v>2007</v>
      </c>
      <c r="E72" s="80">
        <v>45.862000000000002</v>
      </c>
      <c r="F72" s="80">
        <v>17.209000000000003</v>
      </c>
    </row>
    <row r="73" spans="1:6" x14ac:dyDescent="0.2">
      <c r="A73">
        <v>92</v>
      </c>
      <c r="B73">
        <v>54</v>
      </c>
      <c r="C73" t="s">
        <v>73</v>
      </c>
      <c r="D73">
        <v>2007</v>
      </c>
      <c r="E73" s="80">
        <v>46.201000000000001</v>
      </c>
      <c r="F73" s="80">
        <v>17.548000000000002</v>
      </c>
    </row>
    <row r="74" spans="1:6" x14ac:dyDescent="0.2">
      <c r="A74">
        <v>26</v>
      </c>
      <c r="B74">
        <v>54</v>
      </c>
      <c r="C74" t="s">
        <v>73</v>
      </c>
      <c r="D74">
        <v>2007</v>
      </c>
      <c r="E74" s="80">
        <v>51.790999999999997</v>
      </c>
      <c r="F74" s="80">
        <v>23.137999999999998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F8EE-CAFA-8647-B44E-00968BDA00CC}">
  <dimension ref="A1:M136"/>
  <sheetViews>
    <sheetView tabSelected="1" workbookViewId="0">
      <selection activeCell="Q25" sqref="Q25"/>
    </sheetView>
  </sheetViews>
  <sheetFormatPr baseColWidth="10" defaultRowHeight="15" x14ac:dyDescent="0.2"/>
  <cols>
    <col min="1" max="1" width="14.5" style="41" bestFit="1" customWidth="1"/>
    <col min="2" max="2" width="18.83203125" style="41" bestFit="1" customWidth="1"/>
    <col min="3" max="3" width="5.1640625" style="41" bestFit="1" customWidth="1"/>
    <col min="4" max="4" width="5.33203125" style="41" bestFit="1" customWidth="1"/>
    <col min="5" max="5" width="7.33203125" style="41" bestFit="1" customWidth="1"/>
    <col min="6" max="6" width="13.83203125" style="41" bestFit="1" customWidth="1"/>
    <col min="7" max="7" width="10.6640625" style="41" bestFit="1" customWidth="1"/>
    <col min="8" max="9" width="7.1640625" style="41" bestFit="1" customWidth="1"/>
    <col min="10" max="11" width="6.33203125" style="41" bestFit="1" customWidth="1"/>
    <col min="12" max="12" width="4.5" style="41" bestFit="1" customWidth="1"/>
    <col min="13" max="13" width="5.33203125" style="41" bestFit="1" customWidth="1"/>
  </cols>
  <sheetData>
    <row r="1" spans="1:13" x14ac:dyDescent="0.2">
      <c r="A1" s="41" t="s">
        <v>503</v>
      </c>
      <c r="B1" s="41" t="s">
        <v>1</v>
      </c>
      <c r="C1" s="41" t="s">
        <v>504</v>
      </c>
      <c r="D1" s="41" t="s">
        <v>505</v>
      </c>
      <c r="E1" s="41" t="s">
        <v>506</v>
      </c>
      <c r="F1" s="41" t="s">
        <v>507</v>
      </c>
      <c r="G1" s="41" t="s">
        <v>508</v>
      </c>
      <c r="H1" s="41" t="s">
        <v>509</v>
      </c>
      <c r="I1" s="41" t="s">
        <v>510</v>
      </c>
      <c r="J1" s="41" t="s">
        <v>511</v>
      </c>
      <c r="K1" s="41" t="s">
        <v>512</v>
      </c>
      <c r="L1" s="41" t="s">
        <v>481</v>
      </c>
      <c r="M1" s="41" t="s">
        <v>513</v>
      </c>
    </row>
    <row r="2" spans="1:13" x14ac:dyDescent="0.2">
      <c r="A2" s="41">
        <v>127</v>
      </c>
      <c r="B2" s="41" t="s">
        <v>142</v>
      </c>
      <c r="C2" s="41">
        <v>2004</v>
      </c>
      <c r="D2" s="41" t="s">
        <v>514</v>
      </c>
      <c r="E2" s="41" t="s">
        <v>515</v>
      </c>
      <c r="F2" s="41" t="s">
        <v>516</v>
      </c>
      <c r="G2" s="41">
        <v>25.75</v>
      </c>
      <c r="H2" s="41">
        <v>10.794</v>
      </c>
      <c r="I2" s="41">
        <v>0</v>
      </c>
      <c r="J2" s="41">
        <v>0</v>
      </c>
      <c r="L2" s="41">
        <v>68</v>
      </c>
      <c r="M2" s="41">
        <v>1</v>
      </c>
    </row>
    <row r="3" spans="1:13" x14ac:dyDescent="0.2">
      <c r="A3" s="41">
        <v>80</v>
      </c>
      <c r="B3" s="41" t="s">
        <v>517</v>
      </c>
      <c r="C3" s="41">
        <v>2002</v>
      </c>
      <c r="D3" s="41" t="s">
        <v>518</v>
      </c>
      <c r="E3" s="41" t="s">
        <v>515</v>
      </c>
      <c r="F3" s="41" t="s">
        <v>519</v>
      </c>
      <c r="G3" s="41">
        <v>26.023</v>
      </c>
      <c r="H3" s="41">
        <v>11.108000000000001</v>
      </c>
      <c r="I3" s="41">
        <v>0</v>
      </c>
      <c r="J3" s="41">
        <v>0</v>
      </c>
      <c r="L3" s="41">
        <v>110</v>
      </c>
      <c r="M3" s="41">
        <v>4</v>
      </c>
    </row>
    <row r="4" spans="1:13" x14ac:dyDescent="0.2">
      <c r="A4" s="41">
        <v>130</v>
      </c>
      <c r="B4" s="41" t="s">
        <v>50</v>
      </c>
      <c r="C4" s="41">
        <v>2001</v>
      </c>
      <c r="F4" s="41" t="s">
        <v>520</v>
      </c>
      <c r="G4" s="41">
        <v>26.047999999999998</v>
      </c>
      <c r="H4" s="41">
        <v>10.778</v>
      </c>
      <c r="I4" s="41">
        <v>0</v>
      </c>
      <c r="J4" s="41">
        <v>0</v>
      </c>
      <c r="L4" s="41">
        <v>136</v>
      </c>
      <c r="M4" s="41">
        <v>1</v>
      </c>
    </row>
    <row r="5" spans="1:13" x14ac:dyDescent="0.2">
      <c r="A5" s="41">
        <v>74</v>
      </c>
      <c r="B5" s="41" t="s">
        <v>97</v>
      </c>
      <c r="C5" s="41">
        <v>2006</v>
      </c>
      <c r="D5" s="41" t="s">
        <v>521</v>
      </c>
      <c r="E5" s="41" t="s">
        <v>522</v>
      </c>
      <c r="F5" s="41" t="s">
        <v>523</v>
      </c>
      <c r="G5" s="41">
        <v>26.109000000000002</v>
      </c>
      <c r="H5" s="41">
        <v>11.064</v>
      </c>
      <c r="I5" s="41">
        <v>0</v>
      </c>
      <c r="J5" s="41">
        <v>0</v>
      </c>
      <c r="L5" s="41">
        <v>12</v>
      </c>
      <c r="M5" s="41">
        <v>1</v>
      </c>
    </row>
    <row r="6" spans="1:13" x14ac:dyDescent="0.2">
      <c r="A6" s="41">
        <v>80</v>
      </c>
      <c r="B6" s="41" t="s">
        <v>517</v>
      </c>
      <c r="C6" s="41">
        <v>2002</v>
      </c>
      <c r="D6" s="41" t="s">
        <v>518</v>
      </c>
      <c r="E6" s="41" t="s">
        <v>515</v>
      </c>
      <c r="F6" s="41" t="s">
        <v>524</v>
      </c>
      <c r="G6" s="41">
        <v>26.228000000000002</v>
      </c>
      <c r="H6" s="41">
        <v>11.282999999999999</v>
      </c>
      <c r="I6" s="41">
        <v>0</v>
      </c>
      <c r="J6" s="41">
        <v>0</v>
      </c>
      <c r="L6" s="41">
        <v>47</v>
      </c>
      <c r="M6" s="41">
        <v>2</v>
      </c>
    </row>
    <row r="7" spans="1:13" x14ac:dyDescent="0.2">
      <c r="A7" s="41">
        <v>127</v>
      </c>
      <c r="B7" s="41" t="s">
        <v>142</v>
      </c>
      <c r="C7" s="41">
        <v>2004</v>
      </c>
      <c r="D7" s="41" t="s">
        <v>514</v>
      </c>
      <c r="E7" s="41" t="s">
        <v>515</v>
      </c>
      <c r="F7" s="41" t="s">
        <v>525</v>
      </c>
      <c r="G7" s="41">
        <v>26.233000000000001</v>
      </c>
      <c r="H7" s="41">
        <v>11.073</v>
      </c>
      <c r="I7" s="41">
        <v>0</v>
      </c>
      <c r="J7" s="41">
        <v>0</v>
      </c>
      <c r="L7" s="41">
        <v>32</v>
      </c>
      <c r="M7" s="41">
        <v>1</v>
      </c>
    </row>
    <row r="8" spans="1:13" x14ac:dyDescent="0.2">
      <c r="A8" s="41">
        <v>74</v>
      </c>
      <c r="B8" s="41" t="s">
        <v>97</v>
      </c>
      <c r="C8" s="41">
        <v>2006</v>
      </c>
      <c r="D8" s="41" t="s">
        <v>521</v>
      </c>
      <c r="E8" s="41" t="s">
        <v>522</v>
      </c>
      <c r="F8" s="41" t="s">
        <v>526</v>
      </c>
      <c r="G8" s="41">
        <v>26.233000000000001</v>
      </c>
      <c r="H8" s="41">
        <v>10.954000000000001</v>
      </c>
      <c r="I8" s="41">
        <v>0</v>
      </c>
      <c r="J8" s="41">
        <v>0</v>
      </c>
      <c r="L8" s="41">
        <v>42</v>
      </c>
      <c r="M8" s="41">
        <v>2</v>
      </c>
    </row>
    <row r="9" spans="1:13" x14ac:dyDescent="0.2">
      <c r="A9" s="41">
        <v>80</v>
      </c>
      <c r="B9" s="41" t="s">
        <v>517</v>
      </c>
      <c r="C9" s="41">
        <v>2002</v>
      </c>
      <c r="D9" s="41" t="s">
        <v>518</v>
      </c>
      <c r="E9" s="41" t="s">
        <v>515</v>
      </c>
      <c r="F9" s="41" t="s">
        <v>527</v>
      </c>
      <c r="G9" s="41">
        <v>26.378</v>
      </c>
      <c r="H9" s="41">
        <v>11.269</v>
      </c>
      <c r="I9" s="41">
        <v>0</v>
      </c>
      <c r="J9" s="41">
        <v>0</v>
      </c>
      <c r="L9" s="41">
        <v>80</v>
      </c>
      <c r="M9" s="41">
        <v>3</v>
      </c>
    </row>
    <row r="10" spans="1:13" x14ac:dyDescent="0.2">
      <c r="A10" s="41">
        <v>127</v>
      </c>
      <c r="B10" s="41" t="s">
        <v>142</v>
      </c>
      <c r="C10" s="41">
        <v>2004</v>
      </c>
      <c r="D10" s="41" t="s">
        <v>514</v>
      </c>
      <c r="E10" s="41" t="s">
        <v>515</v>
      </c>
      <c r="F10" s="41" t="s">
        <v>528</v>
      </c>
      <c r="G10" s="41">
        <v>26.442</v>
      </c>
      <c r="H10" s="41">
        <v>11.003</v>
      </c>
      <c r="I10" s="41">
        <v>0</v>
      </c>
      <c r="J10" s="41">
        <v>0</v>
      </c>
      <c r="L10" s="41">
        <v>104</v>
      </c>
      <c r="M10" s="41">
        <v>2</v>
      </c>
    </row>
    <row r="11" spans="1:13" x14ac:dyDescent="0.2">
      <c r="A11" s="41">
        <v>74</v>
      </c>
      <c r="B11" s="41" t="s">
        <v>97</v>
      </c>
      <c r="C11" s="41">
        <v>2006</v>
      </c>
      <c r="D11" s="41" t="s">
        <v>521</v>
      </c>
      <c r="E11" s="41" t="s">
        <v>522</v>
      </c>
      <c r="F11" s="41" t="s">
        <v>529</v>
      </c>
      <c r="G11" s="41">
        <v>26.443000000000001</v>
      </c>
      <c r="H11" s="41">
        <v>10.776</v>
      </c>
      <c r="I11" s="41">
        <v>0</v>
      </c>
      <c r="J11" s="41">
        <v>0</v>
      </c>
      <c r="L11" s="41">
        <v>134</v>
      </c>
      <c r="M11" s="41">
        <v>5</v>
      </c>
    </row>
    <row r="12" spans="1:13" x14ac:dyDescent="0.2">
      <c r="A12" s="41">
        <v>80</v>
      </c>
      <c r="B12" s="41" t="s">
        <v>517</v>
      </c>
      <c r="C12" s="41">
        <v>2002</v>
      </c>
      <c r="D12" s="41" t="s">
        <v>518</v>
      </c>
      <c r="E12" s="41" t="s">
        <v>515</v>
      </c>
      <c r="F12" s="41" t="s">
        <v>530</v>
      </c>
      <c r="G12" s="41">
        <v>26.556000000000001</v>
      </c>
      <c r="H12" s="41">
        <v>11.394</v>
      </c>
      <c r="I12" s="41">
        <v>0</v>
      </c>
      <c r="J12" s="41">
        <v>0</v>
      </c>
      <c r="L12" s="41">
        <v>14</v>
      </c>
      <c r="M12" s="41">
        <v>1</v>
      </c>
    </row>
    <row r="13" spans="1:13" x14ac:dyDescent="0.2">
      <c r="A13" s="41">
        <v>74</v>
      </c>
      <c r="B13" s="41" t="s">
        <v>97</v>
      </c>
      <c r="C13" s="41">
        <v>2006</v>
      </c>
      <c r="D13" s="41" t="s">
        <v>521</v>
      </c>
      <c r="E13" s="41" t="s">
        <v>522</v>
      </c>
      <c r="F13" s="41" t="s">
        <v>531</v>
      </c>
      <c r="G13" s="41">
        <v>26.587</v>
      </c>
      <c r="H13" s="41">
        <v>10.98</v>
      </c>
      <c r="I13" s="41">
        <v>0</v>
      </c>
      <c r="J13" s="41">
        <v>0</v>
      </c>
      <c r="L13" s="41">
        <v>75</v>
      </c>
      <c r="M13" s="41">
        <v>3</v>
      </c>
    </row>
    <row r="14" spans="1:13" x14ac:dyDescent="0.2">
      <c r="A14" s="41">
        <v>11</v>
      </c>
      <c r="B14" s="41" t="s">
        <v>34</v>
      </c>
      <c r="C14" s="41">
        <v>2006</v>
      </c>
      <c r="D14" s="41" t="s">
        <v>521</v>
      </c>
      <c r="E14" s="41" t="s">
        <v>522</v>
      </c>
      <c r="F14" s="41" t="s">
        <v>532</v>
      </c>
      <c r="G14" s="41">
        <v>26.800999999999998</v>
      </c>
      <c r="H14" s="41">
        <v>11.474</v>
      </c>
      <c r="I14" s="41">
        <v>0</v>
      </c>
      <c r="J14" s="41">
        <v>0</v>
      </c>
      <c r="L14" s="41">
        <v>20</v>
      </c>
      <c r="M14" s="41">
        <v>1</v>
      </c>
    </row>
    <row r="15" spans="1:13" x14ac:dyDescent="0.2">
      <c r="A15" s="41">
        <v>74</v>
      </c>
      <c r="B15" s="41" t="s">
        <v>97</v>
      </c>
      <c r="C15" s="41">
        <v>2006</v>
      </c>
      <c r="D15" s="41" t="s">
        <v>521</v>
      </c>
      <c r="E15" s="41" t="s">
        <v>522</v>
      </c>
      <c r="F15" s="41" t="s">
        <v>533</v>
      </c>
      <c r="G15" s="41">
        <v>26.856000000000002</v>
      </c>
      <c r="H15" s="41">
        <v>11.193</v>
      </c>
      <c r="I15" s="41">
        <v>0</v>
      </c>
      <c r="J15" s="41">
        <v>0</v>
      </c>
      <c r="L15" s="41">
        <v>105</v>
      </c>
      <c r="M15" s="41">
        <v>4</v>
      </c>
    </row>
    <row r="16" spans="1:13" x14ac:dyDescent="0.2">
      <c r="A16" s="41">
        <v>1</v>
      </c>
      <c r="B16" s="41" t="s">
        <v>534</v>
      </c>
      <c r="C16" s="41">
        <v>2005</v>
      </c>
      <c r="D16" s="41" t="s">
        <v>514</v>
      </c>
      <c r="E16" s="41" t="s">
        <v>515</v>
      </c>
      <c r="F16" s="41" t="s">
        <v>535</v>
      </c>
      <c r="G16" s="41">
        <v>26.884</v>
      </c>
      <c r="H16" s="41">
        <v>11.186</v>
      </c>
      <c r="I16" s="41">
        <v>0</v>
      </c>
      <c r="J16" s="41">
        <v>0</v>
      </c>
      <c r="L16" s="41">
        <v>7</v>
      </c>
      <c r="M16" s="41">
        <v>2</v>
      </c>
    </row>
    <row r="17" spans="1:13" x14ac:dyDescent="0.2">
      <c r="A17" s="41">
        <v>84</v>
      </c>
      <c r="B17" s="41" t="s">
        <v>119</v>
      </c>
      <c r="C17" s="41">
        <v>2006</v>
      </c>
      <c r="D17" s="41" t="s">
        <v>521</v>
      </c>
      <c r="E17" s="41" t="s">
        <v>515</v>
      </c>
      <c r="F17" s="41" t="s">
        <v>536</v>
      </c>
      <c r="G17" s="41">
        <v>26.963000000000001</v>
      </c>
      <c r="H17" s="41">
        <v>11.384</v>
      </c>
      <c r="I17" s="41">
        <v>0</v>
      </c>
      <c r="J17" s="41">
        <v>0</v>
      </c>
      <c r="L17" s="41">
        <v>106</v>
      </c>
      <c r="M17" s="41">
        <v>4</v>
      </c>
    </row>
    <row r="18" spans="1:13" x14ac:dyDescent="0.2">
      <c r="A18" s="41">
        <v>84</v>
      </c>
      <c r="B18" s="41" t="s">
        <v>119</v>
      </c>
      <c r="C18" s="41">
        <v>2006</v>
      </c>
      <c r="D18" s="41" t="s">
        <v>521</v>
      </c>
      <c r="E18" s="41" t="s">
        <v>515</v>
      </c>
      <c r="F18" s="41" t="s">
        <v>537</v>
      </c>
      <c r="G18" s="41">
        <v>26.963000000000001</v>
      </c>
      <c r="H18" s="41">
        <v>11.384</v>
      </c>
      <c r="I18" s="41">
        <v>0</v>
      </c>
      <c r="J18" s="41">
        <v>0</v>
      </c>
      <c r="L18" s="41">
        <v>106</v>
      </c>
      <c r="M18" s="41">
        <v>3</v>
      </c>
    </row>
    <row r="19" spans="1:13" x14ac:dyDescent="0.2">
      <c r="A19" s="41">
        <v>1</v>
      </c>
      <c r="B19" s="41" t="s">
        <v>534</v>
      </c>
      <c r="C19" s="41">
        <v>2005</v>
      </c>
      <c r="D19" s="41" t="s">
        <v>514</v>
      </c>
      <c r="E19" s="41" t="s">
        <v>515</v>
      </c>
      <c r="F19" s="41" t="s">
        <v>538</v>
      </c>
      <c r="G19" s="41">
        <v>27.010999999999999</v>
      </c>
      <c r="H19" s="41">
        <v>11.484</v>
      </c>
      <c r="I19" s="41">
        <v>0</v>
      </c>
      <c r="J19" s="41">
        <v>0</v>
      </c>
      <c r="L19" s="41">
        <v>38</v>
      </c>
      <c r="M19" s="41">
        <v>3</v>
      </c>
    </row>
    <row r="20" spans="1:13" x14ac:dyDescent="0.2">
      <c r="A20" s="41">
        <v>11</v>
      </c>
      <c r="B20" s="41" t="s">
        <v>34</v>
      </c>
      <c r="C20" s="41">
        <v>2006</v>
      </c>
      <c r="D20" s="41" t="s">
        <v>521</v>
      </c>
      <c r="E20" s="41" t="s">
        <v>522</v>
      </c>
      <c r="F20" s="41" t="s">
        <v>539</v>
      </c>
      <c r="G20" s="41">
        <v>27.105</v>
      </c>
      <c r="H20" s="41">
        <v>11.255000000000001</v>
      </c>
      <c r="I20" s="41">
        <v>0</v>
      </c>
      <c r="J20" s="41">
        <v>0</v>
      </c>
      <c r="L20" s="41">
        <v>58</v>
      </c>
      <c r="M20" s="41">
        <v>2</v>
      </c>
    </row>
    <row r="21" spans="1:13" x14ac:dyDescent="0.2">
      <c r="A21" s="41">
        <v>1</v>
      </c>
      <c r="B21" s="41" t="s">
        <v>534</v>
      </c>
      <c r="C21" s="41">
        <v>2005</v>
      </c>
      <c r="D21" s="41" t="s">
        <v>514</v>
      </c>
      <c r="E21" s="41" t="s">
        <v>515</v>
      </c>
      <c r="F21" s="41" t="s">
        <v>540</v>
      </c>
      <c r="G21" s="41">
        <v>27.14</v>
      </c>
      <c r="H21" s="41">
        <v>11.244</v>
      </c>
      <c r="I21" s="41">
        <v>0</v>
      </c>
      <c r="J21" s="41">
        <v>0</v>
      </c>
      <c r="L21" s="41">
        <v>72</v>
      </c>
      <c r="M21" s="41">
        <v>4</v>
      </c>
    </row>
    <row r="22" spans="1:13" x14ac:dyDescent="0.2">
      <c r="A22" s="41">
        <v>84</v>
      </c>
      <c r="B22" s="41" t="s">
        <v>119</v>
      </c>
      <c r="C22" s="41">
        <v>2006</v>
      </c>
      <c r="D22" s="41" t="s">
        <v>521</v>
      </c>
      <c r="E22" s="41" t="s">
        <v>515</v>
      </c>
      <c r="F22" s="41" t="s">
        <v>541</v>
      </c>
      <c r="G22" s="41">
        <v>27.146999999999998</v>
      </c>
      <c r="H22" s="41">
        <v>11.574999999999999</v>
      </c>
      <c r="I22" s="41">
        <v>0</v>
      </c>
      <c r="J22" s="41">
        <v>0</v>
      </c>
      <c r="L22" s="41">
        <v>11</v>
      </c>
      <c r="M22" s="41">
        <v>1</v>
      </c>
    </row>
    <row r="23" spans="1:13" x14ac:dyDescent="0.2">
      <c r="A23" s="41">
        <v>1</v>
      </c>
      <c r="B23" s="41" t="s">
        <v>534</v>
      </c>
      <c r="C23" s="41">
        <v>2005</v>
      </c>
      <c r="D23" s="41" t="s">
        <v>514</v>
      </c>
      <c r="E23" s="41" t="s">
        <v>515</v>
      </c>
      <c r="F23" s="41" t="s">
        <v>542</v>
      </c>
      <c r="G23" s="41">
        <v>27.207999999999998</v>
      </c>
      <c r="H23" s="41">
        <v>11.746</v>
      </c>
      <c r="I23" s="41">
        <v>0</v>
      </c>
      <c r="J23" s="41">
        <v>0</v>
      </c>
      <c r="L23" s="41">
        <v>129</v>
      </c>
      <c r="M23" s="41">
        <v>6</v>
      </c>
    </row>
    <row r="24" spans="1:13" x14ac:dyDescent="0.2">
      <c r="A24" s="41">
        <v>14</v>
      </c>
      <c r="B24" s="41" t="s">
        <v>41</v>
      </c>
      <c r="C24" s="41">
        <v>2005</v>
      </c>
      <c r="D24" s="41" t="s">
        <v>514</v>
      </c>
      <c r="E24" s="41" t="s">
        <v>515</v>
      </c>
      <c r="F24" s="41" t="s">
        <v>543</v>
      </c>
      <c r="G24" s="41">
        <v>27.248000000000001</v>
      </c>
      <c r="H24" s="41">
        <v>11.628</v>
      </c>
      <c r="I24" s="41">
        <v>0</v>
      </c>
      <c r="J24" s="41">
        <v>0</v>
      </c>
      <c r="L24" s="41">
        <v>43</v>
      </c>
      <c r="M24" s="41">
        <v>2</v>
      </c>
    </row>
    <row r="25" spans="1:13" x14ac:dyDescent="0.2">
      <c r="A25" s="41">
        <v>84</v>
      </c>
      <c r="B25" s="41" t="s">
        <v>119</v>
      </c>
      <c r="C25" s="41">
        <v>2006</v>
      </c>
      <c r="D25" s="41" t="s">
        <v>521</v>
      </c>
      <c r="E25" s="41" t="s">
        <v>515</v>
      </c>
      <c r="F25" s="41" t="s">
        <v>544</v>
      </c>
      <c r="G25" s="41">
        <v>27.260999999999999</v>
      </c>
      <c r="H25" s="41">
        <v>11.432</v>
      </c>
      <c r="I25" s="41">
        <v>0</v>
      </c>
      <c r="J25" s="41">
        <v>0</v>
      </c>
      <c r="L25" s="41">
        <v>41</v>
      </c>
      <c r="M25" s="41">
        <v>2</v>
      </c>
    </row>
    <row r="26" spans="1:13" x14ac:dyDescent="0.2">
      <c r="A26" s="41">
        <v>66</v>
      </c>
      <c r="B26" s="41" t="s">
        <v>545</v>
      </c>
      <c r="C26" s="41">
        <v>2005</v>
      </c>
      <c r="D26" s="41" t="s">
        <v>514</v>
      </c>
      <c r="E26" s="41" t="s">
        <v>515</v>
      </c>
      <c r="F26" s="41" t="s">
        <v>546</v>
      </c>
      <c r="G26" s="41">
        <v>27.324000000000002</v>
      </c>
      <c r="H26" s="41">
        <v>11.212</v>
      </c>
      <c r="I26" s="41">
        <v>0</v>
      </c>
      <c r="J26" s="41">
        <v>0</v>
      </c>
      <c r="L26" s="41">
        <v>8</v>
      </c>
      <c r="M26" s="41">
        <v>1</v>
      </c>
    </row>
    <row r="27" spans="1:13" x14ac:dyDescent="0.2">
      <c r="A27" s="41">
        <v>1</v>
      </c>
      <c r="B27" s="41" t="s">
        <v>534</v>
      </c>
      <c r="C27" s="41">
        <v>2005</v>
      </c>
      <c r="D27" s="41" t="s">
        <v>514</v>
      </c>
      <c r="E27" s="41" t="s">
        <v>515</v>
      </c>
      <c r="F27" s="41" t="s">
        <v>547</v>
      </c>
      <c r="G27" s="41">
        <v>27.408999999999999</v>
      </c>
      <c r="H27" s="41">
        <v>11.361000000000001</v>
      </c>
      <c r="I27" s="41">
        <v>0</v>
      </c>
      <c r="J27" s="41">
        <v>0</v>
      </c>
      <c r="L27" s="41">
        <v>103</v>
      </c>
      <c r="M27" s="41">
        <v>3</v>
      </c>
    </row>
    <row r="28" spans="1:13" x14ac:dyDescent="0.2">
      <c r="A28" s="41">
        <v>14</v>
      </c>
      <c r="B28" s="41" t="s">
        <v>41</v>
      </c>
      <c r="C28" s="41">
        <v>2005</v>
      </c>
      <c r="D28" s="41" t="s">
        <v>514</v>
      </c>
      <c r="E28" s="41" t="s">
        <v>515</v>
      </c>
      <c r="F28" s="41" t="s">
        <v>548</v>
      </c>
      <c r="G28" s="41">
        <v>27.431000000000001</v>
      </c>
      <c r="H28" s="41">
        <v>11.696999999999999</v>
      </c>
      <c r="I28" s="41">
        <v>0</v>
      </c>
      <c r="J28" s="41">
        <v>0</v>
      </c>
      <c r="L28" s="41">
        <v>10</v>
      </c>
      <c r="M28" s="41">
        <v>1</v>
      </c>
    </row>
    <row r="29" spans="1:13" x14ac:dyDescent="0.2">
      <c r="A29" s="41">
        <v>2</v>
      </c>
      <c r="B29" s="41" t="s">
        <v>12</v>
      </c>
      <c r="C29" s="41">
        <v>2005</v>
      </c>
      <c r="D29" s="41" t="s">
        <v>514</v>
      </c>
      <c r="E29" s="41" t="s">
        <v>515</v>
      </c>
      <c r="F29" s="41" t="s">
        <v>549</v>
      </c>
      <c r="G29" s="41">
        <v>27.495999999999999</v>
      </c>
      <c r="H29" s="41">
        <v>11.42</v>
      </c>
      <c r="I29" s="41">
        <v>0</v>
      </c>
      <c r="J29" s="41">
        <v>0</v>
      </c>
      <c r="L29" s="41">
        <v>69</v>
      </c>
      <c r="M29" s="41">
        <v>3</v>
      </c>
    </row>
    <row r="30" spans="1:13" x14ac:dyDescent="0.2">
      <c r="A30" s="41">
        <v>66</v>
      </c>
      <c r="B30" s="41" t="s">
        <v>545</v>
      </c>
      <c r="C30" s="41">
        <v>2005</v>
      </c>
      <c r="D30" s="41" t="s">
        <v>514</v>
      </c>
      <c r="E30" s="41" t="s">
        <v>515</v>
      </c>
      <c r="F30" s="41" t="s">
        <v>550</v>
      </c>
      <c r="G30" s="41">
        <v>27.57</v>
      </c>
      <c r="H30" s="41">
        <v>11.214</v>
      </c>
      <c r="I30" s="41">
        <v>0</v>
      </c>
      <c r="J30" s="41">
        <v>0</v>
      </c>
      <c r="L30" s="41">
        <v>40</v>
      </c>
      <c r="M30" s="41">
        <v>2</v>
      </c>
    </row>
    <row r="31" spans="1:13" x14ac:dyDescent="0.2">
      <c r="A31" s="41">
        <v>2</v>
      </c>
      <c r="B31" s="41" t="s">
        <v>12</v>
      </c>
      <c r="C31" s="41">
        <v>2005</v>
      </c>
      <c r="D31" s="41" t="s">
        <v>514</v>
      </c>
      <c r="E31" s="41" t="s">
        <v>515</v>
      </c>
      <c r="F31" s="41" t="s">
        <v>551</v>
      </c>
      <c r="G31" s="41">
        <v>27.626000000000001</v>
      </c>
      <c r="H31" s="41">
        <v>11.617000000000001</v>
      </c>
      <c r="I31" s="41">
        <v>0</v>
      </c>
      <c r="J31" s="41">
        <v>0</v>
      </c>
      <c r="L31" s="41">
        <v>37</v>
      </c>
      <c r="M31" s="41">
        <v>2</v>
      </c>
    </row>
    <row r="32" spans="1:13" x14ac:dyDescent="0.2">
      <c r="A32" s="41">
        <v>11</v>
      </c>
      <c r="B32" s="41" t="s">
        <v>34</v>
      </c>
      <c r="C32" s="41">
        <v>2006</v>
      </c>
      <c r="D32" s="41" t="s">
        <v>521</v>
      </c>
      <c r="E32" s="41" t="s">
        <v>522</v>
      </c>
      <c r="F32" s="41" t="s">
        <v>552</v>
      </c>
      <c r="G32" s="41">
        <v>27.635999999999999</v>
      </c>
      <c r="H32" s="41">
        <v>11.494</v>
      </c>
      <c r="I32" s="41">
        <v>0</v>
      </c>
      <c r="J32" s="41">
        <v>0</v>
      </c>
      <c r="L32" s="41">
        <v>117</v>
      </c>
      <c r="M32" s="41">
        <v>4</v>
      </c>
    </row>
    <row r="33" spans="1:13" x14ac:dyDescent="0.2">
      <c r="A33" s="41">
        <v>66</v>
      </c>
      <c r="B33" s="41" t="s">
        <v>545</v>
      </c>
      <c r="C33" s="41">
        <v>2005</v>
      </c>
      <c r="D33" s="41" t="s">
        <v>514</v>
      </c>
      <c r="E33" s="41" t="s">
        <v>515</v>
      </c>
      <c r="F33" s="41" t="s">
        <v>553</v>
      </c>
      <c r="G33" s="41">
        <v>27.725999999999999</v>
      </c>
      <c r="H33" s="41">
        <v>11.045</v>
      </c>
      <c r="I33" s="41">
        <v>0</v>
      </c>
      <c r="J33" s="41">
        <v>0</v>
      </c>
      <c r="L33" s="41">
        <v>74</v>
      </c>
      <c r="M33" s="41">
        <v>2</v>
      </c>
    </row>
    <row r="34" spans="1:13" x14ac:dyDescent="0.2">
      <c r="A34" s="41">
        <v>66</v>
      </c>
      <c r="B34" s="41" t="s">
        <v>545</v>
      </c>
      <c r="C34" s="41">
        <v>2005</v>
      </c>
      <c r="D34" s="41" t="s">
        <v>514</v>
      </c>
      <c r="E34" s="41" t="s">
        <v>515</v>
      </c>
      <c r="F34" s="41" t="s">
        <v>554</v>
      </c>
      <c r="G34" s="41">
        <v>27.806999999999999</v>
      </c>
      <c r="H34" s="41">
        <v>11.194000000000001</v>
      </c>
      <c r="I34" s="41">
        <v>0</v>
      </c>
      <c r="J34" s="41">
        <v>0</v>
      </c>
      <c r="L34" s="41">
        <v>107</v>
      </c>
      <c r="M34" s="41">
        <v>4</v>
      </c>
    </row>
    <row r="35" spans="1:13" x14ac:dyDescent="0.2">
      <c r="A35" s="41">
        <v>11</v>
      </c>
      <c r="B35" s="41" t="s">
        <v>34</v>
      </c>
      <c r="C35" s="41">
        <v>2006</v>
      </c>
      <c r="D35" s="41" t="s">
        <v>521</v>
      </c>
      <c r="E35" s="41" t="s">
        <v>522</v>
      </c>
      <c r="F35" s="41" t="s">
        <v>555</v>
      </c>
      <c r="G35" s="41">
        <v>27.838999999999999</v>
      </c>
      <c r="H35" s="41">
        <v>11.364000000000001</v>
      </c>
      <c r="I35" s="41">
        <v>0</v>
      </c>
      <c r="J35" s="41">
        <v>0</v>
      </c>
      <c r="L35" s="41">
        <v>89</v>
      </c>
      <c r="M35" s="41">
        <v>3</v>
      </c>
    </row>
    <row r="36" spans="1:13" x14ac:dyDescent="0.2">
      <c r="A36" s="41">
        <v>82</v>
      </c>
      <c r="B36" s="41" t="s">
        <v>556</v>
      </c>
      <c r="C36" s="41">
        <v>2004</v>
      </c>
      <c r="D36" s="41" t="s">
        <v>514</v>
      </c>
      <c r="E36" s="41" t="s">
        <v>522</v>
      </c>
      <c r="F36" s="41" t="s">
        <v>557</v>
      </c>
      <c r="G36" s="41">
        <v>27.878</v>
      </c>
      <c r="H36" s="41">
        <v>11.609</v>
      </c>
      <c r="I36" s="41">
        <v>0</v>
      </c>
      <c r="J36" s="41">
        <v>0</v>
      </c>
      <c r="L36" s="41">
        <v>18</v>
      </c>
      <c r="M36" s="41">
        <v>1</v>
      </c>
    </row>
    <row r="37" spans="1:13" x14ac:dyDescent="0.2">
      <c r="A37" s="41">
        <v>66</v>
      </c>
      <c r="B37" s="41" t="s">
        <v>545</v>
      </c>
      <c r="C37" s="41">
        <v>2005</v>
      </c>
      <c r="D37" s="41" t="s">
        <v>514</v>
      </c>
      <c r="E37" s="41" t="s">
        <v>515</v>
      </c>
      <c r="F37" s="41" t="s">
        <v>558</v>
      </c>
      <c r="G37" s="41">
        <v>27.88</v>
      </c>
      <c r="H37" s="41">
        <v>11.052</v>
      </c>
      <c r="I37" s="41">
        <v>0</v>
      </c>
      <c r="J37" s="41">
        <v>0</v>
      </c>
      <c r="L37" s="41">
        <v>133</v>
      </c>
      <c r="M37" s="41">
        <v>5</v>
      </c>
    </row>
    <row r="38" spans="1:13" x14ac:dyDescent="0.2">
      <c r="A38" s="41">
        <v>7</v>
      </c>
      <c r="B38" s="41" t="s">
        <v>25</v>
      </c>
      <c r="C38" s="41">
        <v>2002</v>
      </c>
      <c r="D38" s="41" t="s">
        <v>518</v>
      </c>
      <c r="E38" s="41" t="s">
        <v>522</v>
      </c>
      <c r="F38" s="41" t="s">
        <v>559</v>
      </c>
      <c r="G38" s="41">
        <v>27.885999999999999</v>
      </c>
      <c r="H38" s="41">
        <v>11.943</v>
      </c>
      <c r="I38" s="41">
        <v>0</v>
      </c>
      <c r="J38" s="41">
        <v>0</v>
      </c>
      <c r="L38" s="41">
        <v>15</v>
      </c>
      <c r="M38" s="41">
        <v>1</v>
      </c>
    </row>
    <row r="39" spans="1:13" x14ac:dyDescent="0.2">
      <c r="A39" s="41">
        <v>2</v>
      </c>
      <c r="B39" s="41" t="s">
        <v>12</v>
      </c>
      <c r="C39" s="41">
        <v>2005</v>
      </c>
      <c r="D39" s="41" t="s">
        <v>514</v>
      </c>
      <c r="E39" s="41" t="s">
        <v>515</v>
      </c>
      <c r="F39" s="41" t="s">
        <v>560</v>
      </c>
      <c r="G39" s="41">
        <v>27.962</v>
      </c>
      <c r="H39" s="41">
        <v>11.526999999999999</v>
      </c>
      <c r="I39" s="41">
        <v>0</v>
      </c>
      <c r="J39" s="41">
        <v>0</v>
      </c>
      <c r="L39" s="41">
        <v>127</v>
      </c>
      <c r="M39" s="41">
        <v>5</v>
      </c>
    </row>
    <row r="40" spans="1:13" x14ac:dyDescent="0.2">
      <c r="A40" s="41">
        <v>2</v>
      </c>
      <c r="B40" s="41" t="s">
        <v>12</v>
      </c>
      <c r="C40" s="41">
        <v>2005</v>
      </c>
      <c r="D40" s="41" t="s">
        <v>514</v>
      </c>
      <c r="E40" s="41" t="s">
        <v>515</v>
      </c>
      <c r="F40" s="41" t="s">
        <v>561</v>
      </c>
      <c r="G40" s="41">
        <v>28.01</v>
      </c>
      <c r="H40" s="41">
        <v>11.802</v>
      </c>
      <c r="I40" s="41">
        <v>0</v>
      </c>
      <c r="J40" s="41">
        <v>0</v>
      </c>
      <c r="L40" s="41">
        <v>9</v>
      </c>
      <c r="M40" s="41">
        <v>1</v>
      </c>
    </row>
    <row r="41" spans="1:13" x14ac:dyDescent="0.2">
      <c r="A41" s="41">
        <v>7</v>
      </c>
      <c r="B41" s="41" t="s">
        <v>25</v>
      </c>
      <c r="C41" s="41">
        <v>2002</v>
      </c>
      <c r="D41" s="41" t="s">
        <v>518</v>
      </c>
      <c r="E41" s="41" t="s">
        <v>522</v>
      </c>
      <c r="F41" s="41" t="s">
        <v>562</v>
      </c>
      <c r="G41" s="41">
        <v>28.045999999999999</v>
      </c>
      <c r="H41" s="41">
        <v>11.734</v>
      </c>
      <c r="I41" s="41">
        <v>0</v>
      </c>
      <c r="J41" s="41">
        <v>0</v>
      </c>
      <c r="L41" s="41">
        <v>45</v>
      </c>
      <c r="M41" s="41">
        <v>2</v>
      </c>
    </row>
    <row r="42" spans="1:13" x14ac:dyDescent="0.2">
      <c r="A42" s="41">
        <v>39</v>
      </c>
      <c r="B42" s="41" t="s">
        <v>563</v>
      </c>
      <c r="C42" s="41">
        <v>2006</v>
      </c>
      <c r="D42" s="41" t="s">
        <v>521</v>
      </c>
      <c r="E42" s="41" t="s">
        <v>515</v>
      </c>
      <c r="F42" s="41" t="s">
        <v>564</v>
      </c>
      <c r="G42" s="41">
        <v>28.081</v>
      </c>
      <c r="H42" s="41">
        <v>11.625</v>
      </c>
      <c r="I42" s="41">
        <v>0</v>
      </c>
      <c r="J42" s="41">
        <v>0</v>
      </c>
      <c r="L42" s="41">
        <v>2</v>
      </c>
      <c r="M42" s="41">
        <v>1</v>
      </c>
    </row>
    <row r="43" spans="1:13" x14ac:dyDescent="0.2">
      <c r="A43" s="41">
        <v>2</v>
      </c>
      <c r="B43" s="41" t="s">
        <v>12</v>
      </c>
      <c r="C43" s="41">
        <v>2005</v>
      </c>
      <c r="D43" s="41" t="s">
        <v>514</v>
      </c>
      <c r="E43" s="41" t="s">
        <v>515</v>
      </c>
      <c r="F43" s="41" t="s">
        <v>565</v>
      </c>
      <c r="G43" s="41">
        <v>28.103999999999999</v>
      </c>
      <c r="H43" s="41">
        <v>11.755000000000001</v>
      </c>
      <c r="I43" s="41">
        <v>0</v>
      </c>
      <c r="J43" s="41">
        <v>0</v>
      </c>
      <c r="L43" s="41">
        <v>101</v>
      </c>
      <c r="M43" s="41">
        <v>4</v>
      </c>
    </row>
    <row r="44" spans="1:13" x14ac:dyDescent="0.2">
      <c r="A44" s="41">
        <v>6</v>
      </c>
      <c r="B44" s="41" t="s">
        <v>22</v>
      </c>
      <c r="C44" s="41">
        <v>2003</v>
      </c>
      <c r="D44" s="41" t="s">
        <v>518</v>
      </c>
      <c r="E44" s="41" t="s">
        <v>522</v>
      </c>
      <c r="F44" s="41" t="s">
        <v>566</v>
      </c>
      <c r="G44" s="41">
        <v>28.141999999999999</v>
      </c>
      <c r="H44" s="41">
        <v>11.901999999999999</v>
      </c>
      <c r="I44" s="41">
        <v>0</v>
      </c>
      <c r="J44" s="41">
        <v>0</v>
      </c>
      <c r="L44" s="41">
        <v>16</v>
      </c>
      <c r="M44" s="41">
        <v>1</v>
      </c>
    </row>
    <row r="45" spans="1:13" x14ac:dyDescent="0.2">
      <c r="A45" s="41">
        <v>7</v>
      </c>
      <c r="B45" s="41" t="s">
        <v>25</v>
      </c>
      <c r="C45" s="41">
        <v>2002</v>
      </c>
      <c r="D45" s="41" t="s">
        <v>518</v>
      </c>
      <c r="E45" s="41" t="s">
        <v>522</v>
      </c>
      <c r="F45" s="41" t="s">
        <v>567</v>
      </c>
      <c r="G45" s="41">
        <v>28.207999999999998</v>
      </c>
      <c r="H45" s="41">
        <v>11.618</v>
      </c>
      <c r="I45" s="41">
        <v>0</v>
      </c>
      <c r="J45" s="41">
        <v>0</v>
      </c>
      <c r="L45" s="41">
        <v>77</v>
      </c>
      <c r="M45" s="41">
        <v>3</v>
      </c>
    </row>
    <row r="46" spans="1:13" x14ac:dyDescent="0.2">
      <c r="A46" s="41">
        <v>12</v>
      </c>
      <c r="B46" s="41" t="s">
        <v>568</v>
      </c>
      <c r="C46" s="41">
        <v>2006</v>
      </c>
      <c r="D46" s="41" t="s">
        <v>521</v>
      </c>
      <c r="E46" s="41" t="s">
        <v>522</v>
      </c>
      <c r="F46" s="41" t="s">
        <v>569</v>
      </c>
      <c r="G46" s="41">
        <v>28.254999999999999</v>
      </c>
      <c r="H46" s="41">
        <v>12.035</v>
      </c>
      <c r="I46" s="41">
        <v>0</v>
      </c>
      <c r="J46" s="41">
        <v>0</v>
      </c>
      <c r="L46" s="41">
        <v>25</v>
      </c>
      <c r="M46" s="41">
        <v>1</v>
      </c>
    </row>
    <row r="47" spans="1:13" x14ac:dyDescent="0.2">
      <c r="A47" s="41">
        <v>6</v>
      </c>
      <c r="B47" s="41" t="s">
        <v>22</v>
      </c>
      <c r="C47" s="41">
        <v>2003</v>
      </c>
      <c r="D47" s="41" t="s">
        <v>518</v>
      </c>
      <c r="E47" s="41" t="s">
        <v>522</v>
      </c>
      <c r="F47" s="41" t="s">
        <v>570</v>
      </c>
      <c r="G47" s="41">
        <v>28.260999999999999</v>
      </c>
      <c r="H47" s="41">
        <v>11.577999999999999</v>
      </c>
      <c r="I47" s="41">
        <v>0</v>
      </c>
      <c r="J47" s="41">
        <v>0</v>
      </c>
      <c r="L47" s="41">
        <v>46</v>
      </c>
      <c r="M47" s="41">
        <v>2</v>
      </c>
    </row>
    <row r="48" spans="1:13" x14ac:dyDescent="0.2">
      <c r="A48" s="41">
        <v>12</v>
      </c>
      <c r="B48" s="41" t="s">
        <v>568</v>
      </c>
      <c r="C48" s="41">
        <v>2006</v>
      </c>
      <c r="D48" s="41" t="s">
        <v>521</v>
      </c>
      <c r="E48" s="41" t="s">
        <v>522</v>
      </c>
      <c r="F48" s="41" t="s">
        <v>571</v>
      </c>
      <c r="G48" s="41">
        <v>28.317</v>
      </c>
      <c r="H48" s="41">
        <v>11.775</v>
      </c>
      <c r="I48" s="41">
        <v>0</v>
      </c>
      <c r="J48" s="41">
        <v>0</v>
      </c>
      <c r="L48" s="41">
        <v>55</v>
      </c>
      <c r="M48" s="41">
        <v>2</v>
      </c>
    </row>
    <row r="49" spans="1:13" x14ac:dyDescent="0.2">
      <c r="A49" s="41">
        <v>82</v>
      </c>
      <c r="B49" s="41" t="s">
        <v>556</v>
      </c>
      <c r="C49" s="41">
        <v>2004</v>
      </c>
      <c r="D49" s="41" t="s">
        <v>514</v>
      </c>
      <c r="E49" s="41" t="s">
        <v>522</v>
      </c>
      <c r="F49" s="41" t="s">
        <v>572</v>
      </c>
      <c r="G49" s="41">
        <v>28.393999999999998</v>
      </c>
      <c r="H49" s="41">
        <v>11.497999999999999</v>
      </c>
      <c r="I49" s="41">
        <v>0</v>
      </c>
      <c r="J49" s="41">
        <v>0</v>
      </c>
      <c r="L49" s="41">
        <v>91</v>
      </c>
      <c r="M49" s="41">
        <v>3</v>
      </c>
    </row>
    <row r="50" spans="1:13" x14ac:dyDescent="0.2">
      <c r="A50" s="41">
        <v>12</v>
      </c>
      <c r="B50" s="41" t="s">
        <v>568</v>
      </c>
      <c r="C50" s="41">
        <v>2006</v>
      </c>
      <c r="D50" s="41" t="s">
        <v>521</v>
      </c>
      <c r="E50" s="41" t="s">
        <v>522</v>
      </c>
      <c r="F50" s="41" t="s">
        <v>573</v>
      </c>
      <c r="G50" s="41">
        <v>28.46</v>
      </c>
      <c r="H50" s="41">
        <v>12.023</v>
      </c>
      <c r="I50" s="41">
        <v>0</v>
      </c>
      <c r="J50" s="41">
        <v>0</v>
      </c>
      <c r="L50" s="41">
        <v>86</v>
      </c>
      <c r="M50" s="41">
        <v>3</v>
      </c>
    </row>
    <row r="51" spans="1:13" x14ac:dyDescent="0.2">
      <c r="A51" s="41">
        <v>43</v>
      </c>
      <c r="B51" s="41" t="s">
        <v>574</v>
      </c>
      <c r="C51" s="41">
        <v>2008</v>
      </c>
      <c r="D51" s="41" t="s">
        <v>575</v>
      </c>
      <c r="E51" s="41" t="s">
        <v>515</v>
      </c>
      <c r="F51" s="41" t="s">
        <v>576</v>
      </c>
      <c r="G51" s="41">
        <v>28.466999999999999</v>
      </c>
      <c r="H51" s="41">
        <v>11.625</v>
      </c>
      <c r="I51" s="41">
        <v>0</v>
      </c>
      <c r="J51" s="41">
        <v>0</v>
      </c>
      <c r="L51" s="41">
        <v>51</v>
      </c>
      <c r="M51" s="41">
        <v>2</v>
      </c>
    </row>
    <row r="52" spans="1:13" x14ac:dyDescent="0.2">
      <c r="A52" s="41">
        <v>64</v>
      </c>
      <c r="B52" s="41" t="s">
        <v>577</v>
      </c>
      <c r="C52" s="41">
        <v>2004</v>
      </c>
      <c r="D52" s="41" t="s">
        <v>514</v>
      </c>
      <c r="E52" s="41" t="s">
        <v>522</v>
      </c>
      <c r="F52" s="41" t="s">
        <v>578</v>
      </c>
      <c r="G52" s="41">
        <v>28.494</v>
      </c>
      <c r="H52" s="41">
        <v>12.364000000000001</v>
      </c>
      <c r="I52" s="41">
        <v>0</v>
      </c>
      <c r="J52" s="41">
        <v>0</v>
      </c>
      <c r="L52" s="41">
        <v>29</v>
      </c>
      <c r="M52" s="41">
        <v>1</v>
      </c>
    </row>
    <row r="53" spans="1:13" x14ac:dyDescent="0.2">
      <c r="A53" s="41">
        <v>14</v>
      </c>
      <c r="B53" s="41" t="s">
        <v>41</v>
      </c>
      <c r="C53" s="41">
        <v>2005</v>
      </c>
      <c r="D53" s="41" t="s">
        <v>514</v>
      </c>
      <c r="E53" s="41" t="s">
        <v>515</v>
      </c>
      <c r="F53" s="41" t="s">
        <v>579</v>
      </c>
      <c r="G53" s="41">
        <v>28.495000000000001</v>
      </c>
      <c r="H53" s="41">
        <v>11.664999999999999</v>
      </c>
      <c r="I53" s="41">
        <v>0</v>
      </c>
      <c r="J53" s="41">
        <v>0</v>
      </c>
      <c r="L53" s="41">
        <v>71</v>
      </c>
      <c r="M53" s="41">
        <v>3</v>
      </c>
    </row>
    <row r="54" spans="1:13" x14ac:dyDescent="0.2">
      <c r="A54" s="41">
        <v>82</v>
      </c>
      <c r="B54" s="41" t="s">
        <v>556</v>
      </c>
      <c r="C54" s="41">
        <v>2004</v>
      </c>
      <c r="D54" s="41" t="s">
        <v>514</v>
      </c>
      <c r="E54" s="41" t="s">
        <v>522</v>
      </c>
      <c r="F54" s="41" t="s">
        <v>580</v>
      </c>
      <c r="G54" s="41">
        <v>28.498999999999999</v>
      </c>
      <c r="H54" s="41">
        <v>11.619</v>
      </c>
      <c r="I54" s="41">
        <v>0</v>
      </c>
      <c r="J54" s="41">
        <v>0</v>
      </c>
      <c r="L54" s="41">
        <v>118</v>
      </c>
      <c r="M54" s="41">
        <v>4</v>
      </c>
    </row>
    <row r="55" spans="1:13" x14ac:dyDescent="0.2">
      <c r="A55" s="41">
        <v>39</v>
      </c>
      <c r="B55" s="41" t="s">
        <v>563</v>
      </c>
      <c r="C55" s="41">
        <v>2006</v>
      </c>
      <c r="D55" s="41" t="s">
        <v>521</v>
      </c>
      <c r="E55" s="41" t="s">
        <v>515</v>
      </c>
      <c r="F55" s="41" t="s">
        <v>581</v>
      </c>
      <c r="G55" s="41">
        <v>28.63</v>
      </c>
      <c r="H55" s="41">
        <v>11.744999999999999</v>
      </c>
      <c r="I55" s="41">
        <v>0</v>
      </c>
      <c r="J55" s="41">
        <v>0</v>
      </c>
      <c r="L55" s="41">
        <v>70</v>
      </c>
      <c r="M55" s="41">
        <v>3</v>
      </c>
    </row>
    <row r="56" spans="1:13" x14ac:dyDescent="0.2">
      <c r="A56" s="41">
        <v>12</v>
      </c>
      <c r="B56" s="41" t="s">
        <v>568</v>
      </c>
      <c r="C56" s="41">
        <v>2006</v>
      </c>
      <c r="D56" s="41" t="s">
        <v>521</v>
      </c>
      <c r="E56" s="41" t="s">
        <v>522</v>
      </c>
      <c r="F56" s="41" t="s">
        <v>582</v>
      </c>
      <c r="G56" s="41">
        <v>28.637</v>
      </c>
      <c r="H56" s="41">
        <v>12.004</v>
      </c>
      <c r="I56" s="41">
        <v>0</v>
      </c>
      <c r="J56" s="41">
        <v>0</v>
      </c>
      <c r="L56" s="41">
        <v>113</v>
      </c>
      <c r="M56" s="41">
        <v>4</v>
      </c>
    </row>
    <row r="57" spans="1:13" x14ac:dyDescent="0.2">
      <c r="A57" s="41">
        <v>43</v>
      </c>
      <c r="B57" s="41" t="s">
        <v>574</v>
      </c>
      <c r="C57" s="41">
        <v>2008</v>
      </c>
      <c r="D57" s="41" t="s">
        <v>575</v>
      </c>
      <c r="E57" s="41" t="s">
        <v>515</v>
      </c>
      <c r="F57" s="41" t="s">
        <v>583</v>
      </c>
      <c r="G57" s="41">
        <v>28.65</v>
      </c>
      <c r="H57" s="41">
        <v>11.718999999999999</v>
      </c>
      <c r="I57" s="41">
        <v>0</v>
      </c>
      <c r="J57" s="41">
        <v>0</v>
      </c>
      <c r="L57" s="41">
        <v>22</v>
      </c>
      <c r="M57" s="41">
        <v>1</v>
      </c>
    </row>
    <row r="58" spans="1:13" x14ac:dyDescent="0.2">
      <c r="A58" s="41">
        <v>39</v>
      </c>
      <c r="B58" s="41" t="s">
        <v>563</v>
      </c>
      <c r="C58" s="41">
        <v>2006</v>
      </c>
      <c r="D58" s="41" t="s">
        <v>521</v>
      </c>
      <c r="E58" s="41" t="s">
        <v>515</v>
      </c>
      <c r="F58" s="41" t="s">
        <v>584</v>
      </c>
      <c r="G58" s="41">
        <v>28.661000000000001</v>
      </c>
      <c r="H58" s="41">
        <v>7.1829999999999998</v>
      </c>
      <c r="I58" s="41">
        <v>11.929</v>
      </c>
      <c r="J58" s="41">
        <v>0</v>
      </c>
      <c r="L58" s="41">
        <v>39</v>
      </c>
      <c r="M58" s="41">
        <v>2</v>
      </c>
    </row>
    <row r="59" spans="1:13" x14ac:dyDescent="0.2">
      <c r="A59" s="41">
        <v>81</v>
      </c>
      <c r="B59" s="41" t="s">
        <v>108</v>
      </c>
      <c r="C59" s="41">
        <v>2005</v>
      </c>
      <c r="D59" s="41" t="s">
        <v>514</v>
      </c>
      <c r="E59" s="41" t="s">
        <v>522</v>
      </c>
      <c r="F59" s="41" t="s">
        <v>585</v>
      </c>
      <c r="G59" s="41">
        <v>28.728000000000002</v>
      </c>
      <c r="H59" s="41">
        <v>11.718</v>
      </c>
      <c r="I59" s="41">
        <v>0</v>
      </c>
      <c r="J59" s="41">
        <v>0</v>
      </c>
      <c r="L59" s="41">
        <v>31</v>
      </c>
      <c r="M59" s="41">
        <v>1</v>
      </c>
    </row>
    <row r="60" spans="1:13" x14ac:dyDescent="0.2">
      <c r="A60" s="41">
        <v>85</v>
      </c>
      <c r="B60" s="41" t="s">
        <v>122</v>
      </c>
      <c r="C60" s="41">
        <v>2007</v>
      </c>
      <c r="D60" s="41" t="s">
        <v>521</v>
      </c>
      <c r="E60" s="41" t="s">
        <v>515</v>
      </c>
      <c r="F60" s="41" t="s">
        <v>586</v>
      </c>
      <c r="G60" s="41">
        <v>28.835999999999999</v>
      </c>
      <c r="H60" s="41">
        <v>11.772</v>
      </c>
      <c r="I60" s="41">
        <v>0</v>
      </c>
      <c r="J60" s="41">
        <v>0</v>
      </c>
      <c r="L60" s="41">
        <v>21</v>
      </c>
      <c r="M60" s="41">
        <v>1</v>
      </c>
    </row>
    <row r="61" spans="1:13" x14ac:dyDescent="0.2">
      <c r="A61" s="41">
        <v>81</v>
      </c>
      <c r="B61" s="41" t="s">
        <v>108</v>
      </c>
      <c r="C61" s="41">
        <v>2005</v>
      </c>
      <c r="D61" s="41" t="s">
        <v>514</v>
      </c>
      <c r="E61" s="41" t="s">
        <v>522</v>
      </c>
      <c r="F61" s="41" t="s">
        <v>587</v>
      </c>
      <c r="G61" s="41">
        <v>28.887</v>
      </c>
      <c r="H61" s="41">
        <v>11.862</v>
      </c>
      <c r="I61" s="41">
        <v>0</v>
      </c>
      <c r="J61" s="41">
        <v>0</v>
      </c>
      <c r="L61" s="41">
        <v>90</v>
      </c>
      <c r="M61" s="41">
        <v>3</v>
      </c>
    </row>
    <row r="62" spans="1:13" x14ac:dyDescent="0.2">
      <c r="A62" s="41">
        <v>39</v>
      </c>
      <c r="B62" s="41" t="s">
        <v>563</v>
      </c>
      <c r="C62" s="41">
        <v>2006</v>
      </c>
      <c r="D62" s="41" t="s">
        <v>521</v>
      </c>
      <c r="E62" s="41" t="s">
        <v>515</v>
      </c>
      <c r="F62" s="41" t="s">
        <v>588</v>
      </c>
      <c r="G62" s="41">
        <v>28.890999999999998</v>
      </c>
      <c r="H62" s="41">
        <v>11.951000000000001</v>
      </c>
      <c r="I62" s="41">
        <v>0</v>
      </c>
      <c r="J62" s="41">
        <v>0</v>
      </c>
      <c r="L62" s="41">
        <v>130</v>
      </c>
      <c r="M62" s="41">
        <v>5</v>
      </c>
    </row>
    <row r="63" spans="1:13" x14ac:dyDescent="0.2">
      <c r="A63" s="41">
        <v>39</v>
      </c>
      <c r="B63" s="41" t="s">
        <v>563</v>
      </c>
      <c r="C63" s="41">
        <v>2006</v>
      </c>
      <c r="D63" s="41" t="s">
        <v>521</v>
      </c>
      <c r="E63" s="41" t="s">
        <v>515</v>
      </c>
      <c r="F63" s="41" t="s">
        <v>589</v>
      </c>
      <c r="G63" s="41">
        <v>28.917999999999999</v>
      </c>
      <c r="H63" s="41">
        <v>12.005000000000001</v>
      </c>
      <c r="I63" s="41">
        <v>0</v>
      </c>
      <c r="J63" s="41">
        <v>0</v>
      </c>
      <c r="L63" s="41">
        <v>102</v>
      </c>
      <c r="M63" s="41">
        <v>4</v>
      </c>
    </row>
    <row r="64" spans="1:13" x14ac:dyDescent="0.2">
      <c r="A64" s="41">
        <v>81</v>
      </c>
      <c r="B64" s="41" t="s">
        <v>108</v>
      </c>
      <c r="C64" s="41">
        <v>2005</v>
      </c>
      <c r="D64" s="41" t="s">
        <v>514</v>
      </c>
      <c r="E64" s="41" t="s">
        <v>522</v>
      </c>
      <c r="F64" s="41" t="s">
        <v>590</v>
      </c>
      <c r="G64" s="41">
        <v>28.949000000000002</v>
      </c>
      <c r="H64" s="41">
        <v>11.962999999999999</v>
      </c>
      <c r="I64" s="41">
        <v>0</v>
      </c>
      <c r="J64" s="41">
        <v>0</v>
      </c>
      <c r="L64" s="41">
        <v>63</v>
      </c>
      <c r="M64" s="41">
        <v>2</v>
      </c>
    </row>
    <row r="65" spans="1:13" x14ac:dyDescent="0.2">
      <c r="A65" s="41">
        <v>64</v>
      </c>
      <c r="B65" s="41" t="s">
        <v>577</v>
      </c>
      <c r="C65" s="41">
        <v>2004</v>
      </c>
      <c r="D65" s="41" t="s">
        <v>514</v>
      </c>
      <c r="E65" s="41" t="s">
        <v>522</v>
      </c>
      <c r="F65" s="41" t="s">
        <v>591</v>
      </c>
      <c r="G65" s="41">
        <v>29.216000000000001</v>
      </c>
      <c r="H65" s="41">
        <v>12.329000000000001</v>
      </c>
      <c r="I65" s="41">
        <v>0</v>
      </c>
      <c r="J65" s="41">
        <v>0</v>
      </c>
      <c r="L65" s="41">
        <v>94</v>
      </c>
      <c r="M65" s="41">
        <v>3</v>
      </c>
    </row>
    <row r="66" spans="1:13" x14ac:dyDescent="0.2">
      <c r="A66" s="41">
        <v>43</v>
      </c>
      <c r="B66" s="41" t="s">
        <v>574</v>
      </c>
      <c r="C66" s="41">
        <v>2008</v>
      </c>
      <c r="D66" s="41" t="s">
        <v>575</v>
      </c>
      <c r="E66" s="41" t="s">
        <v>515</v>
      </c>
      <c r="F66" s="41" t="s">
        <v>592</v>
      </c>
      <c r="G66" s="41">
        <v>29.256</v>
      </c>
      <c r="H66" s="41">
        <v>11.6</v>
      </c>
      <c r="I66" s="41">
        <v>0</v>
      </c>
      <c r="J66" s="41">
        <v>0</v>
      </c>
      <c r="L66" s="41">
        <v>112</v>
      </c>
      <c r="M66" s="41">
        <v>4</v>
      </c>
    </row>
    <row r="67" spans="1:13" x14ac:dyDescent="0.2">
      <c r="A67" s="41">
        <v>81</v>
      </c>
      <c r="B67" s="41" t="s">
        <v>108</v>
      </c>
      <c r="C67" s="41">
        <v>2005</v>
      </c>
      <c r="D67" s="41" t="s">
        <v>514</v>
      </c>
      <c r="E67" s="41" t="s">
        <v>522</v>
      </c>
      <c r="F67" s="41" t="s">
        <v>593</v>
      </c>
      <c r="G67" s="41">
        <v>29.3</v>
      </c>
      <c r="H67" s="41">
        <v>12.028</v>
      </c>
      <c r="I67" s="41">
        <v>0</v>
      </c>
      <c r="J67" s="41">
        <v>0</v>
      </c>
      <c r="L67" s="41">
        <v>119</v>
      </c>
      <c r="M67" s="41">
        <v>4</v>
      </c>
    </row>
    <row r="68" spans="1:13" x14ac:dyDescent="0.2">
      <c r="A68" s="41">
        <v>68</v>
      </c>
      <c r="B68" s="41" t="s">
        <v>87</v>
      </c>
      <c r="C68" s="41">
        <v>2005</v>
      </c>
      <c r="D68" s="41" t="s">
        <v>514</v>
      </c>
      <c r="E68" s="41" t="s">
        <v>522</v>
      </c>
      <c r="F68" s="41" t="s">
        <v>594</v>
      </c>
      <c r="G68" s="41">
        <v>29.483000000000001</v>
      </c>
      <c r="H68" s="41">
        <v>12.077</v>
      </c>
      <c r="I68" s="41">
        <v>0</v>
      </c>
      <c r="J68" s="41">
        <v>0</v>
      </c>
      <c r="L68" s="41">
        <v>30</v>
      </c>
      <c r="M68" s="41">
        <v>1</v>
      </c>
    </row>
    <row r="69" spans="1:13" x14ac:dyDescent="0.2">
      <c r="A69" s="41">
        <v>68</v>
      </c>
      <c r="B69" s="41" t="s">
        <v>87</v>
      </c>
      <c r="C69" s="41">
        <v>2005</v>
      </c>
      <c r="D69" s="41" t="s">
        <v>514</v>
      </c>
      <c r="E69" s="41" t="s">
        <v>522</v>
      </c>
      <c r="F69" s="41" t="s">
        <v>595</v>
      </c>
      <c r="G69" s="41">
        <v>29.536999999999999</v>
      </c>
      <c r="H69" s="41">
        <v>11.984</v>
      </c>
      <c r="I69" s="41">
        <v>0</v>
      </c>
      <c r="J69" s="41">
        <v>0</v>
      </c>
      <c r="L69" s="41">
        <v>64</v>
      </c>
      <c r="M69" s="41">
        <v>2</v>
      </c>
    </row>
    <row r="70" spans="1:13" x14ac:dyDescent="0.2">
      <c r="A70" s="41">
        <v>85</v>
      </c>
      <c r="B70" s="41" t="s">
        <v>122</v>
      </c>
      <c r="C70" s="41">
        <v>2007</v>
      </c>
      <c r="D70" s="41" t="s">
        <v>521</v>
      </c>
      <c r="E70" s="41" t="s">
        <v>515</v>
      </c>
      <c r="F70" s="41" t="s">
        <v>596</v>
      </c>
      <c r="G70" s="41">
        <v>29.631</v>
      </c>
      <c r="H70" s="41">
        <v>11.724</v>
      </c>
      <c r="I70" s="41">
        <v>0</v>
      </c>
      <c r="J70" s="41">
        <v>0</v>
      </c>
      <c r="L70" s="41">
        <v>50</v>
      </c>
      <c r="M70" s="41">
        <v>2</v>
      </c>
    </row>
    <row r="71" spans="1:13" x14ac:dyDescent="0.2">
      <c r="A71" s="41">
        <v>38</v>
      </c>
      <c r="B71" s="41" t="s">
        <v>597</v>
      </c>
      <c r="C71" s="41">
        <v>2004</v>
      </c>
      <c r="D71" s="41" t="s">
        <v>514</v>
      </c>
      <c r="E71" s="41" t="s">
        <v>522</v>
      </c>
      <c r="F71" s="41" t="s">
        <v>598</v>
      </c>
      <c r="G71" s="41">
        <v>29.798999999999999</v>
      </c>
      <c r="H71" s="41">
        <v>12.403</v>
      </c>
      <c r="I71" s="41">
        <v>0</v>
      </c>
      <c r="J71" s="41">
        <v>0</v>
      </c>
      <c r="L71" s="41">
        <v>28</v>
      </c>
      <c r="M71" s="41">
        <v>1</v>
      </c>
    </row>
    <row r="72" spans="1:13" x14ac:dyDescent="0.2">
      <c r="A72" s="41">
        <v>59</v>
      </c>
      <c r="B72" s="41" t="s">
        <v>77</v>
      </c>
      <c r="C72" s="41">
        <v>2007</v>
      </c>
      <c r="D72" s="41" t="s">
        <v>521</v>
      </c>
      <c r="E72" s="41" t="s">
        <v>515</v>
      </c>
      <c r="F72" s="41" t="s">
        <v>599</v>
      </c>
      <c r="G72" s="41">
        <v>29.902999999999999</v>
      </c>
      <c r="H72" s="41">
        <v>12.574</v>
      </c>
      <c r="I72" s="41">
        <v>0</v>
      </c>
      <c r="J72" s="41">
        <v>0</v>
      </c>
      <c r="L72" s="41">
        <v>17</v>
      </c>
      <c r="M72" s="41">
        <v>1</v>
      </c>
    </row>
    <row r="73" spans="1:13" x14ac:dyDescent="0.2">
      <c r="A73" s="41">
        <v>64</v>
      </c>
      <c r="B73" s="41" t="s">
        <v>577</v>
      </c>
      <c r="C73" s="41">
        <v>2004</v>
      </c>
      <c r="D73" s="41" t="s">
        <v>514</v>
      </c>
      <c r="E73" s="41" t="s">
        <v>522</v>
      </c>
      <c r="F73" s="41" t="s">
        <v>600</v>
      </c>
      <c r="G73" s="41">
        <v>29.962</v>
      </c>
      <c r="H73" s="41">
        <v>12.173999999999999</v>
      </c>
      <c r="I73" s="41">
        <v>0</v>
      </c>
      <c r="J73" s="41">
        <v>0</v>
      </c>
      <c r="L73" s="41">
        <v>59</v>
      </c>
      <c r="M73" s="41">
        <v>2</v>
      </c>
    </row>
    <row r="74" spans="1:13" x14ac:dyDescent="0.2">
      <c r="A74" s="41">
        <v>38</v>
      </c>
      <c r="B74" s="41" t="s">
        <v>597</v>
      </c>
      <c r="C74" s="41">
        <v>2004</v>
      </c>
      <c r="D74" s="41" t="s">
        <v>514</v>
      </c>
      <c r="E74" s="41" t="s">
        <v>522</v>
      </c>
      <c r="F74" s="41" t="s">
        <v>601</v>
      </c>
      <c r="G74" s="41">
        <v>30.193000000000001</v>
      </c>
      <c r="H74" s="41">
        <v>12.486000000000001</v>
      </c>
      <c r="I74" s="41">
        <v>0</v>
      </c>
      <c r="J74" s="41">
        <v>0</v>
      </c>
      <c r="L74" s="41">
        <v>93</v>
      </c>
      <c r="M74" s="41">
        <v>3</v>
      </c>
    </row>
    <row r="75" spans="1:13" x14ac:dyDescent="0.2">
      <c r="A75" s="41">
        <v>85</v>
      </c>
      <c r="B75" s="41" t="s">
        <v>122</v>
      </c>
      <c r="C75" s="41">
        <v>2007</v>
      </c>
      <c r="D75" s="41" t="s">
        <v>521</v>
      </c>
      <c r="E75" s="41" t="s">
        <v>515</v>
      </c>
      <c r="F75" s="41" t="s">
        <v>602</v>
      </c>
      <c r="G75" s="41">
        <v>30.236000000000001</v>
      </c>
      <c r="H75" s="41">
        <v>12.304</v>
      </c>
      <c r="I75" s="41">
        <v>0</v>
      </c>
      <c r="J75" s="41">
        <v>0</v>
      </c>
      <c r="L75" s="41">
        <v>81</v>
      </c>
      <c r="M75" s="41">
        <v>3</v>
      </c>
    </row>
    <row r="76" spans="1:13" x14ac:dyDescent="0.2">
      <c r="A76" s="41">
        <v>38</v>
      </c>
      <c r="B76" s="41" t="s">
        <v>597</v>
      </c>
      <c r="C76" s="41">
        <v>2004</v>
      </c>
      <c r="D76" s="41" t="s">
        <v>514</v>
      </c>
      <c r="E76" s="41" t="s">
        <v>522</v>
      </c>
      <c r="F76" s="41" t="s">
        <v>603</v>
      </c>
      <c r="G76" s="41">
        <v>30.3</v>
      </c>
      <c r="H76" s="41">
        <v>12.426</v>
      </c>
      <c r="I76" s="41">
        <v>0</v>
      </c>
      <c r="J76" s="41">
        <v>0</v>
      </c>
      <c r="L76" s="41">
        <v>61</v>
      </c>
      <c r="M76" s="41">
        <v>2</v>
      </c>
    </row>
    <row r="77" spans="1:13" x14ac:dyDescent="0.2">
      <c r="A77" s="41">
        <v>86</v>
      </c>
      <c r="B77" s="41" t="s">
        <v>604</v>
      </c>
      <c r="C77" s="41">
        <v>2004</v>
      </c>
      <c r="D77" s="41" t="s">
        <v>514</v>
      </c>
      <c r="E77" s="41" t="s">
        <v>515</v>
      </c>
      <c r="F77" s="41" t="s">
        <v>605</v>
      </c>
      <c r="G77" s="41">
        <v>30.396999999999998</v>
      </c>
      <c r="H77" s="41">
        <v>12.22</v>
      </c>
      <c r="I77" s="41">
        <v>0</v>
      </c>
      <c r="J77" s="41">
        <v>0</v>
      </c>
      <c r="L77" s="41">
        <v>95</v>
      </c>
      <c r="M77" s="41">
        <v>1</v>
      </c>
    </row>
    <row r="78" spans="1:13" x14ac:dyDescent="0.2">
      <c r="A78" s="41">
        <v>56</v>
      </c>
      <c r="B78" s="41" t="s">
        <v>75</v>
      </c>
      <c r="C78" s="41">
        <v>2007</v>
      </c>
      <c r="D78" s="41" t="s">
        <v>521</v>
      </c>
      <c r="E78" s="41" t="s">
        <v>515</v>
      </c>
      <c r="F78" s="41" t="s">
        <v>606</v>
      </c>
      <c r="G78" s="41">
        <v>30.404</v>
      </c>
      <c r="H78" s="41">
        <v>12.208</v>
      </c>
      <c r="I78" s="41">
        <v>0</v>
      </c>
      <c r="J78" s="41">
        <v>0</v>
      </c>
      <c r="L78" s="41">
        <v>44</v>
      </c>
      <c r="M78" s="41">
        <v>2</v>
      </c>
    </row>
    <row r="79" spans="1:13" x14ac:dyDescent="0.2">
      <c r="A79" s="41">
        <v>38</v>
      </c>
      <c r="B79" s="41" t="s">
        <v>597</v>
      </c>
      <c r="C79" s="41">
        <v>2004</v>
      </c>
      <c r="D79" s="41" t="s">
        <v>514</v>
      </c>
      <c r="E79" s="41" t="s">
        <v>522</v>
      </c>
      <c r="F79" s="41" t="s">
        <v>607</v>
      </c>
      <c r="G79" s="41">
        <v>30.408999999999999</v>
      </c>
      <c r="H79" s="41">
        <v>12.413</v>
      </c>
      <c r="I79" s="41">
        <v>0</v>
      </c>
      <c r="J79" s="41">
        <v>0</v>
      </c>
      <c r="L79" s="41">
        <v>122</v>
      </c>
      <c r="M79" s="41">
        <v>4</v>
      </c>
    </row>
    <row r="80" spans="1:13" x14ac:dyDescent="0.2">
      <c r="A80" s="41">
        <v>56</v>
      </c>
      <c r="B80" s="41" t="s">
        <v>75</v>
      </c>
      <c r="C80" s="41">
        <v>2007</v>
      </c>
      <c r="D80" s="41" t="s">
        <v>521</v>
      </c>
      <c r="E80" s="41" t="s">
        <v>515</v>
      </c>
      <c r="F80" s="41" t="s">
        <v>608</v>
      </c>
      <c r="G80" s="41">
        <v>30.431999999999999</v>
      </c>
      <c r="H80" s="41">
        <v>12.047000000000001</v>
      </c>
      <c r="I80" s="41">
        <v>0</v>
      </c>
      <c r="J80" s="41">
        <v>0</v>
      </c>
      <c r="L80" s="41">
        <v>96</v>
      </c>
      <c r="M80" s="41">
        <v>4</v>
      </c>
    </row>
    <row r="81" spans="1:13" x14ac:dyDescent="0.2">
      <c r="A81" s="41">
        <v>45</v>
      </c>
      <c r="B81" s="41" t="s">
        <v>609</v>
      </c>
      <c r="C81" s="41">
        <v>2008</v>
      </c>
      <c r="D81" s="41" t="s">
        <v>575</v>
      </c>
      <c r="E81" s="41" t="s">
        <v>515</v>
      </c>
      <c r="F81" s="41" t="s">
        <v>610</v>
      </c>
      <c r="G81" s="41">
        <v>30.492999999999999</v>
      </c>
      <c r="H81" s="41">
        <v>12.077</v>
      </c>
      <c r="I81" s="41">
        <v>0</v>
      </c>
      <c r="J81" s="41">
        <v>0</v>
      </c>
      <c r="L81" s="41">
        <v>109</v>
      </c>
      <c r="M81" s="41">
        <v>4</v>
      </c>
    </row>
    <row r="82" spans="1:13" x14ac:dyDescent="0.2">
      <c r="A82" s="41">
        <v>85</v>
      </c>
      <c r="B82" s="41" t="s">
        <v>122</v>
      </c>
      <c r="C82" s="41">
        <v>2007</v>
      </c>
      <c r="D82" s="41" t="s">
        <v>521</v>
      </c>
      <c r="E82" s="41" t="s">
        <v>515</v>
      </c>
      <c r="F82" s="41" t="s">
        <v>611</v>
      </c>
      <c r="G82" s="41">
        <v>30.503</v>
      </c>
      <c r="H82" s="41">
        <v>12.084</v>
      </c>
      <c r="I82" s="41">
        <v>0</v>
      </c>
      <c r="J82" s="41">
        <v>0</v>
      </c>
      <c r="L82" s="41">
        <v>108</v>
      </c>
      <c r="M82" s="41">
        <v>4</v>
      </c>
    </row>
    <row r="83" spans="1:13" x14ac:dyDescent="0.2">
      <c r="A83" s="41">
        <v>52</v>
      </c>
      <c r="B83" s="41" t="s">
        <v>71</v>
      </c>
      <c r="C83" s="41">
        <v>2006</v>
      </c>
      <c r="D83" s="41" t="s">
        <v>521</v>
      </c>
      <c r="E83" s="41" t="s">
        <v>522</v>
      </c>
      <c r="F83" s="41" t="s">
        <v>612</v>
      </c>
      <c r="G83" s="41">
        <v>30.542000000000002</v>
      </c>
      <c r="H83" s="41">
        <v>12.351000000000001</v>
      </c>
      <c r="I83" s="41">
        <v>0</v>
      </c>
      <c r="J83" s="41">
        <v>0</v>
      </c>
      <c r="L83" s="41">
        <v>54</v>
      </c>
      <c r="M83" s="41">
        <v>2</v>
      </c>
    </row>
    <row r="84" spans="1:13" x14ac:dyDescent="0.2">
      <c r="A84" s="41">
        <v>24</v>
      </c>
      <c r="B84" s="41" t="s">
        <v>497</v>
      </c>
      <c r="C84" s="41">
        <v>2004</v>
      </c>
      <c r="D84" s="41" t="s">
        <v>514</v>
      </c>
      <c r="E84" s="41" t="s">
        <v>522</v>
      </c>
      <c r="F84" s="41" t="s">
        <v>613</v>
      </c>
      <c r="G84" s="41">
        <v>30.602</v>
      </c>
      <c r="H84" s="41">
        <v>12.63</v>
      </c>
      <c r="I84" s="41">
        <v>0</v>
      </c>
      <c r="J84" s="41">
        <v>0</v>
      </c>
      <c r="L84" s="41">
        <v>79</v>
      </c>
      <c r="M84" s="41">
        <v>4</v>
      </c>
    </row>
    <row r="85" spans="1:13" x14ac:dyDescent="0.2">
      <c r="A85" s="41">
        <v>45</v>
      </c>
      <c r="B85" s="41" t="s">
        <v>609</v>
      </c>
      <c r="C85" s="41">
        <v>2008</v>
      </c>
      <c r="D85" s="41" t="s">
        <v>575</v>
      </c>
      <c r="E85" s="41" t="s">
        <v>515</v>
      </c>
      <c r="F85" s="41" t="s">
        <v>614</v>
      </c>
      <c r="G85" s="41">
        <v>30.721</v>
      </c>
      <c r="H85" s="41">
        <v>12.62</v>
      </c>
      <c r="I85" s="41">
        <v>0</v>
      </c>
      <c r="J85" s="41">
        <v>0</v>
      </c>
      <c r="L85" s="41">
        <v>53</v>
      </c>
      <c r="M85" s="41">
        <v>2</v>
      </c>
    </row>
    <row r="86" spans="1:13" x14ac:dyDescent="0.2">
      <c r="A86" s="41">
        <v>24</v>
      </c>
      <c r="B86" s="41" t="s">
        <v>497</v>
      </c>
      <c r="C86" s="41">
        <v>2004</v>
      </c>
      <c r="D86" s="41" t="s">
        <v>514</v>
      </c>
      <c r="E86" s="41" t="s">
        <v>522</v>
      </c>
      <c r="F86" s="41" t="s">
        <v>615</v>
      </c>
      <c r="G86" s="41">
        <v>30.753</v>
      </c>
      <c r="H86" s="41">
        <v>12.974</v>
      </c>
      <c r="I86" s="41">
        <v>0</v>
      </c>
      <c r="J86" s="41">
        <v>0</v>
      </c>
      <c r="L86" s="41">
        <v>19</v>
      </c>
      <c r="M86" s="41">
        <v>1</v>
      </c>
    </row>
    <row r="87" spans="1:13" x14ac:dyDescent="0.2">
      <c r="A87" s="41">
        <v>52</v>
      </c>
      <c r="B87" s="41" t="s">
        <v>71</v>
      </c>
      <c r="C87" s="41">
        <v>2006</v>
      </c>
      <c r="D87" s="41" t="s">
        <v>521</v>
      </c>
      <c r="E87" s="41" t="s">
        <v>522</v>
      </c>
      <c r="F87" s="41" t="s">
        <v>616</v>
      </c>
      <c r="G87" s="41">
        <v>30.79</v>
      </c>
      <c r="H87" s="41">
        <v>12.292999999999999</v>
      </c>
      <c r="I87" s="41">
        <v>0</v>
      </c>
      <c r="J87" s="41">
        <v>0</v>
      </c>
      <c r="L87" s="41">
        <v>85</v>
      </c>
      <c r="M87" s="41">
        <v>1</v>
      </c>
    </row>
    <row r="88" spans="1:13" x14ac:dyDescent="0.2">
      <c r="A88" s="41">
        <v>24</v>
      </c>
      <c r="B88" s="41" t="s">
        <v>497</v>
      </c>
      <c r="C88" s="41">
        <v>2004</v>
      </c>
      <c r="D88" s="41" t="s">
        <v>514</v>
      </c>
      <c r="E88" s="41" t="s">
        <v>522</v>
      </c>
      <c r="F88" s="41" t="s">
        <v>617</v>
      </c>
      <c r="G88" s="41">
        <v>30.805</v>
      </c>
      <c r="H88" s="41">
        <v>12.811</v>
      </c>
      <c r="I88" s="41">
        <v>0</v>
      </c>
      <c r="J88" s="41">
        <v>0</v>
      </c>
      <c r="L88" s="41">
        <v>48</v>
      </c>
      <c r="M88" s="41">
        <v>2</v>
      </c>
    </row>
    <row r="89" spans="1:13" x14ac:dyDescent="0.2">
      <c r="A89" s="41">
        <v>45</v>
      </c>
      <c r="B89" s="41" t="s">
        <v>609</v>
      </c>
      <c r="C89" s="41">
        <v>2008</v>
      </c>
      <c r="D89" s="41" t="s">
        <v>575</v>
      </c>
      <c r="E89" s="41" t="s">
        <v>515</v>
      </c>
      <c r="F89" s="41" t="s">
        <v>618</v>
      </c>
      <c r="G89" s="41">
        <v>30.814</v>
      </c>
      <c r="H89" s="41">
        <v>12.568</v>
      </c>
      <c r="I89" s="41">
        <v>0</v>
      </c>
      <c r="J89" s="41">
        <v>0</v>
      </c>
      <c r="L89" s="41">
        <v>84</v>
      </c>
      <c r="M89" s="41">
        <v>3</v>
      </c>
    </row>
    <row r="90" spans="1:13" x14ac:dyDescent="0.2">
      <c r="A90" s="41">
        <v>45</v>
      </c>
      <c r="B90" s="41" t="s">
        <v>609</v>
      </c>
      <c r="C90" s="41">
        <v>2008</v>
      </c>
      <c r="D90" s="41" t="s">
        <v>575</v>
      </c>
      <c r="E90" s="41" t="s">
        <v>515</v>
      </c>
      <c r="F90" s="41" t="s">
        <v>619</v>
      </c>
      <c r="G90" s="41">
        <v>30.841999999999999</v>
      </c>
      <c r="H90" s="41">
        <v>12.88</v>
      </c>
      <c r="I90" s="41">
        <v>0</v>
      </c>
      <c r="J90" s="41">
        <v>0</v>
      </c>
      <c r="L90" s="41">
        <v>24</v>
      </c>
      <c r="M90" s="41">
        <v>1</v>
      </c>
    </row>
    <row r="91" spans="1:13" x14ac:dyDescent="0.2">
      <c r="A91" s="41">
        <v>56</v>
      </c>
      <c r="B91" s="41" t="s">
        <v>75</v>
      </c>
      <c r="C91" s="41">
        <v>2007</v>
      </c>
      <c r="D91" s="41" t="s">
        <v>521</v>
      </c>
      <c r="E91" s="41" t="s">
        <v>515</v>
      </c>
      <c r="F91" s="41" t="s">
        <v>620</v>
      </c>
      <c r="G91" s="41">
        <v>30.928999999999998</v>
      </c>
      <c r="H91" s="41">
        <v>13.272</v>
      </c>
      <c r="I91" s="41">
        <v>0</v>
      </c>
      <c r="J91" s="41">
        <v>0</v>
      </c>
      <c r="L91" s="41">
        <v>13</v>
      </c>
      <c r="M91" s="41">
        <v>1</v>
      </c>
    </row>
    <row r="92" spans="1:13" x14ac:dyDescent="0.2">
      <c r="A92" s="41">
        <v>68</v>
      </c>
      <c r="B92" s="41" t="s">
        <v>87</v>
      </c>
      <c r="C92" s="41">
        <v>2005</v>
      </c>
      <c r="D92" s="41" t="s">
        <v>514</v>
      </c>
      <c r="E92" s="41" t="s">
        <v>522</v>
      </c>
      <c r="F92" s="41" t="s">
        <v>621</v>
      </c>
      <c r="G92" s="41">
        <v>31.027000000000001</v>
      </c>
      <c r="H92" s="41">
        <v>12.285</v>
      </c>
      <c r="I92" s="41">
        <v>0</v>
      </c>
      <c r="J92" s="41">
        <v>0</v>
      </c>
      <c r="L92" s="41">
        <v>132</v>
      </c>
      <c r="M92" s="41">
        <v>3</v>
      </c>
    </row>
    <row r="93" spans="1:13" x14ac:dyDescent="0.2">
      <c r="A93" s="41">
        <v>45</v>
      </c>
      <c r="B93" s="41" t="s">
        <v>609</v>
      </c>
      <c r="C93" s="41">
        <v>2008</v>
      </c>
      <c r="D93" s="41" t="s">
        <v>575</v>
      </c>
      <c r="E93" s="41" t="s">
        <v>515</v>
      </c>
      <c r="F93" s="41" t="s">
        <v>622</v>
      </c>
      <c r="G93" s="41">
        <v>31.242999999999999</v>
      </c>
      <c r="H93" s="41">
        <v>12.872</v>
      </c>
      <c r="I93" s="41">
        <v>0</v>
      </c>
      <c r="J93" s="41">
        <v>0</v>
      </c>
      <c r="L93" s="41">
        <v>137</v>
      </c>
      <c r="M93" s="41">
        <v>6</v>
      </c>
    </row>
    <row r="94" spans="1:13" x14ac:dyDescent="0.2">
      <c r="A94" s="41">
        <v>52</v>
      </c>
      <c r="B94" s="41" t="s">
        <v>71</v>
      </c>
      <c r="C94" s="41">
        <v>2006</v>
      </c>
      <c r="D94" s="41" t="s">
        <v>521</v>
      </c>
      <c r="E94" s="41" t="s">
        <v>522</v>
      </c>
      <c r="F94" s="41" t="s">
        <v>623</v>
      </c>
      <c r="G94" s="41">
        <v>31.256</v>
      </c>
      <c r="H94" s="41">
        <v>12.544</v>
      </c>
      <c r="I94" s="41">
        <v>0</v>
      </c>
      <c r="J94" s="41">
        <v>0</v>
      </c>
      <c r="L94" s="41">
        <v>114</v>
      </c>
      <c r="M94" s="41">
        <v>4</v>
      </c>
    </row>
    <row r="95" spans="1:13" x14ac:dyDescent="0.2">
      <c r="A95" s="41">
        <v>29</v>
      </c>
      <c r="B95" s="41" t="s">
        <v>54</v>
      </c>
      <c r="C95" s="41">
        <v>2009</v>
      </c>
      <c r="D95" s="41" t="s">
        <v>575</v>
      </c>
      <c r="E95" s="41" t="s">
        <v>515</v>
      </c>
      <c r="F95" s="41" t="s">
        <v>624</v>
      </c>
      <c r="G95" s="41">
        <v>31.36</v>
      </c>
      <c r="H95" s="41">
        <v>12.484999999999999</v>
      </c>
      <c r="I95" s="41">
        <v>0</v>
      </c>
      <c r="J95" s="41">
        <v>0</v>
      </c>
      <c r="L95" s="41">
        <v>33</v>
      </c>
      <c r="M95" s="41">
        <v>1</v>
      </c>
    </row>
    <row r="96" spans="1:13" x14ac:dyDescent="0.2">
      <c r="A96" s="41">
        <v>59</v>
      </c>
      <c r="B96" s="41" t="s">
        <v>77</v>
      </c>
      <c r="C96" s="41">
        <v>2007</v>
      </c>
      <c r="D96" s="41" t="s">
        <v>521</v>
      </c>
      <c r="E96" s="41" t="s">
        <v>515</v>
      </c>
      <c r="F96" s="41" t="s">
        <v>625</v>
      </c>
      <c r="G96" s="41">
        <v>31.361999999999998</v>
      </c>
      <c r="H96" s="41">
        <v>13.055</v>
      </c>
      <c r="I96" s="41">
        <v>0</v>
      </c>
      <c r="J96" s="41">
        <v>0</v>
      </c>
      <c r="L96" s="41">
        <v>52</v>
      </c>
      <c r="M96" s="41">
        <v>2</v>
      </c>
    </row>
    <row r="97" spans="1:13" x14ac:dyDescent="0.2">
      <c r="A97" s="41">
        <v>56</v>
      </c>
      <c r="B97" s="41" t="s">
        <v>75</v>
      </c>
      <c r="C97" s="41">
        <v>2007</v>
      </c>
      <c r="D97" s="41" t="s">
        <v>521</v>
      </c>
      <c r="E97" s="41" t="s">
        <v>515</v>
      </c>
      <c r="F97" s="41" t="s">
        <v>626</v>
      </c>
      <c r="G97" s="41">
        <v>31.420999999999999</v>
      </c>
      <c r="H97" s="41">
        <v>12.314</v>
      </c>
      <c r="I97" s="41">
        <v>0</v>
      </c>
      <c r="J97" s="41">
        <v>0</v>
      </c>
      <c r="L97" s="41">
        <v>73</v>
      </c>
      <c r="M97" s="41">
        <v>3</v>
      </c>
    </row>
    <row r="98" spans="1:13" x14ac:dyDescent="0.2">
      <c r="A98" s="41">
        <v>52</v>
      </c>
      <c r="B98" s="41" t="s">
        <v>71</v>
      </c>
      <c r="C98" s="41">
        <v>2006</v>
      </c>
      <c r="D98" s="41" t="s">
        <v>521</v>
      </c>
      <c r="E98" s="41" t="s">
        <v>522</v>
      </c>
      <c r="F98" s="41" t="s">
        <v>627</v>
      </c>
      <c r="G98" s="41">
        <v>31.478000000000002</v>
      </c>
      <c r="H98" s="41">
        <v>13.012</v>
      </c>
      <c r="I98" s="41">
        <v>0</v>
      </c>
      <c r="J98" s="41">
        <v>0</v>
      </c>
      <c r="L98" s="41">
        <v>27</v>
      </c>
      <c r="M98" s="41">
        <v>1</v>
      </c>
    </row>
    <row r="99" spans="1:13" x14ac:dyDescent="0.2">
      <c r="A99" s="41">
        <v>82</v>
      </c>
      <c r="B99" s="41" t="s">
        <v>556</v>
      </c>
      <c r="C99" s="41">
        <v>2004</v>
      </c>
      <c r="D99" s="41" t="s">
        <v>514</v>
      </c>
      <c r="E99" s="41" t="s">
        <v>522</v>
      </c>
      <c r="F99" s="41" t="s">
        <v>628</v>
      </c>
      <c r="G99" s="41">
        <v>31.55</v>
      </c>
      <c r="H99" s="41">
        <v>11.564</v>
      </c>
      <c r="I99" s="41">
        <v>0</v>
      </c>
      <c r="J99" s="41">
        <v>0</v>
      </c>
      <c r="L99" s="41">
        <v>62</v>
      </c>
      <c r="M99" s="41">
        <v>2</v>
      </c>
    </row>
    <row r="100" spans="1:13" x14ac:dyDescent="0.2">
      <c r="A100" s="41">
        <v>29</v>
      </c>
      <c r="B100" s="41" t="s">
        <v>54</v>
      </c>
      <c r="C100" s="41">
        <v>2009</v>
      </c>
      <c r="D100" s="41" t="s">
        <v>575</v>
      </c>
      <c r="E100" s="41" t="s">
        <v>515</v>
      </c>
      <c r="F100" s="41" t="s">
        <v>629</v>
      </c>
      <c r="G100" s="41">
        <v>31.715</v>
      </c>
      <c r="H100" s="41">
        <v>12.718999999999999</v>
      </c>
      <c r="I100" s="41">
        <v>0</v>
      </c>
      <c r="J100" s="41">
        <v>0</v>
      </c>
      <c r="L100" s="41">
        <v>92</v>
      </c>
      <c r="M100" s="41">
        <v>3</v>
      </c>
    </row>
    <row r="101" spans="1:13" x14ac:dyDescent="0.2">
      <c r="A101" s="41">
        <v>103</v>
      </c>
      <c r="B101" s="41" t="s">
        <v>630</v>
      </c>
      <c r="C101" s="41">
        <v>2008</v>
      </c>
      <c r="D101" s="41" t="s">
        <v>575</v>
      </c>
      <c r="E101" s="41" t="s">
        <v>522</v>
      </c>
      <c r="F101" s="41" t="s">
        <v>631</v>
      </c>
      <c r="G101" s="41">
        <v>31.754999999999999</v>
      </c>
      <c r="H101" s="41">
        <v>13.087999999999999</v>
      </c>
      <c r="I101" s="41">
        <v>0</v>
      </c>
      <c r="J101" s="41">
        <v>0</v>
      </c>
      <c r="L101" s="41">
        <v>23</v>
      </c>
      <c r="M101" s="41">
        <v>1</v>
      </c>
    </row>
    <row r="102" spans="1:13" x14ac:dyDescent="0.2">
      <c r="A102" s="41">
        <v>29</v>
      </c>
      <c r="B102" s="41" t="s">
        <v>54</v>
      </c>
      <c r="C102" s="41">
        <v>2009</v>
      </c>
      <c r="D102" s="41" t="s">
        <v>575</v>
      </c>
      <c r="E102" s="41" t="s">
        <v>515</v>
      </c>
      <c r="F102" s="41" t="s">
        <v>632</v>
      </c>
      <c r="G102" s="41">
        <v>31.945</v>
      </c>
      <c r="H102" s="41">
        <v>12.653</v>
      </c>
      <c r="I102" s="41">
        <v>0</v>
      </c>
      <c r="J102" s="41">
        <v>0</v>
      </c>
      <c r="L102" s="41">
        <v>60</v>
      </c>
      <c r="M102" s="41">
        <v>2</v>
      </c>
    </row>
    <row r="103" spans="1:13" x14ac:dyDescent="0.2">
      <c r="A103" s="41">
        <v>1</v>
      </c>
      <c r="B103" s="41" t="s">
        <v>534</v>
      </c>
      <c r="C103" s="41">
        <v>2005</v>
      </c>
      <c r="D103" s="41" t="s">
        <v>514</v>
      </c>
      <c r="E103" s="41" t="s">
        <v>515</v>
      </c>
      <c r="F103" s="41" t="s">
        <v>633</v>
      </c>
      <c r="G103" s="41">
        <v>31.951000000000001</v>
      </c>
      <c r="H103" s="41">
        <v>12.859</v>
      </c>
      <c r="I103" s="41">
        <v>0</v>
      </c>
      <c r="J103" s="41">
        <v>0</v>
      </c>
      <c r="L103" s="41">
        <v>3</v>
      </c>
      <c r="M103" s="41">
        <v>1</v>
      </c>
    </row>
    <row r="104" spans="1:13" x14ac:dyDescent="0.2">
      <c r="A104" s="41">
        <v>64</v>
      </c>
      <c r="B104" s="41" t="s">
        <v>577</v>
      </c>
      <c r="C104" s="41">
        <v>2004</v>
      </c>
      <c r="D104" s="41" t="s">
        <v>514</v>
      </c>
      <c r="E104" s="41" t="s">
        <v>522</v>
      </c>
      <c r="F104" s="41" t="s">
        <v>634</v>
      </c>
      <c r="G104" s="41">
        <v>32.015999999999998</v>
      </c>
      <c r="H104" s="41">
        <v>12.763999999999999</v>
      </c>
      <c r="I104" s="41">
        <v>0</v>
      </c>
      <c r="J104" s="41">
        <v>0</v>
      </c>
      <c r="L104" s="41">
        <v>131</v>
      </c>
      <c r="M104" s="41">
        <v>4</v>
      </c>
    </row>
    <row r="105" spans="1:13" x14ac:dyDescent="0.2">
      <c r="A105" s="41">
        <v>103</v>
      </c>
      <c r="B105" s="41" t="s">
        <v>630</v>
      </c>
      <c r="C105" s="41">
        <v>2008</v>
      </c>
      <c r="D105" s="41" t="s">
        <v>575</v>
      </c>
      <c r="E105" s="41" t="s">
        <v>522</v>
      </c>
      <c r="F105" s="41" t="s">
        <v>635</v>
      </c>
      <c r="G105" s="41">
        <v>32.177999999999997</v>
      </c>
      <c r="H105" s="41">
        <v>13.526999999999999</v>
      </c>
      <c r="I105" s="41">
        <v>0</v>
      </c>
      <c r="J105" s="41">
        <v>0</v>
      </c>
      <c r="L105" s="41">
        <v>87</v>
      </c>
      <c r="M105" s="41">
        <v>3</v>
      </c>
    </row>
    <row r="106" spans="1:13" x14ac:dyDescent="0.2">
      <c r="A106" s="41">
        <v>59</v>
      </c>
      <c r="B106" s="41" t="s">
        <v>77</v>
      </c>
      <c r="C106" s="41">
        <v>2007</v>
      </c>
      <c r="D106" s="41" t="s">
        <v>521</v>
      </c>
      <c r="E106" s="41" t="s">
        <v>515</v>
      </c>
      <c r="F106" s="41" t="s">
        <v>636</v>
      </c>
      <c r="G106" s="41">
        <v>32.19</v>
      </c>
      <c r="H106" s="41">
        <v>13.458</v>
      </c>
      <c r="I106" s="41">
        <v>0</v>
      </c>
      <c r="J106" s="41">
        <v>0</v>
      </c>
      <c r="L106" s="41">
        <v>83</v>
      </c>
      <c r="M106" s="41">
        <v>3</v>
      </c>
    </row>
    <row r="107" spans="1:13" x14ac:dyDescent="0.2">
      <c r="A107" s="41">
        <v>59</v>
      </c>
      <c r="B107" s="41" t="s">
        <v>77</v>
      </c>
      <c r="C107" s="41">
        <v>2007</v>
      </c>
      <c r="D107" s="41" t="s">
        <v>521</v>
      </c>
      <c r="E107" s="41" t="s">
        <v>515</v>
      </c>
      <c r="F107" s="41" t="s">
        <v>637</v>
      </c>
      <c r="G107" s="41">
        <v>32.19</v>
      </c>
      <c r="H107" s="41">
        <v>13.458</v>
      </c>
      <c r="I107" s="41">
        <v>0</v>
      </c>
      <c r="J107" s="41">
        <v>0</v>
      </c>
      <c r="L107" s="41">
        <v>83</v>
      </c>
      <c r="M107" s="41">
        <v>2</v>
      </c>
    </row>
    <row r="108" spans="1:13" x14ac:dyDescent="0.2">
      <c r="A108" s="41">
        <v>128</v>
      </c>
      <c r="B108" s="41" t="s">
        <v>638</v>
      </c>
      <c r="C108" s="41">
        <v>2009</v>
      </c>
      <c r="D108" s="41" t="s">
        <v>575</v>
      </c>
      <c r="E108" s="41" t="s">
        <v>522</v>
      </c>
      <c r="F108" s="41" t="s">
        <v>639</v>
      </c>
      <c r="G108" s="41">
        <v>32.354999999999997</v>
      </c>
      <c r="H108" s="41">
        <v>13.496</v>
      </c>
      <c r="I108" s="41">
        <v>0</v>
      </c>
      <c r="J108" s="41">
        <v>0</v>
      </c>
      <c r="L108" s="41">
        <v>36</v>
      </c>
      <c r="M108" s="41">
        <v>2</v>
      </c>
    </row>
    <row r="109" spans="1:13" x14ac:dyDescent="0.2">
      <c r="A109" s="41">
        <v>128</v>
      </c>
      <c r="B109" s="41" t="s">
        <v>638</v>
      </c>
      <c r="C109" s="41">
        <v>2009</v>
      </c>
      <c r="D109" s="41" t="s">
        <v>575</v>
      </c>
      <c r="E109" s="41" t="s">
        <v>522</v>
      </c>
      <c r="F109" s="41" t="s">
        <v>640</v>
      </c>
      <c r="G109" s="41">
        <v>32.423999999999999</v>
      </c>
      <c r="H109" s="41">
        <v>13.148999999999999</v>
      </c>
      <c r="I109" s="41">
        <v>0</v>
      </c>
      <c r="J109" s="41">
        <v>0</v>
      </c>
      <c r="L109" s="41">
        <v>67</v>
      </c>
      <c r="M109" s="41">
        <v>3</v>
      </c>
    </row>
    <row r="110" spans="1:13" x14ac:dyDescent="0.2">
      <c r="A110" s="41">
        <v>103</v>
      </c>
      <c r="B110" s="41" t="s">
        <v>630</v>
      </c>
      <c r="C110" s="41">
        <v>2008</v>
      </c>
      <c r="D110" s="41" t="s">
        <v>575</v>
      </c>
      <c r="E110" s="41" t="s">
        <v>522</v>
      </c>
      <c r="F110" s="41" t="s">
        <v>641</v>
      </c>
      <c r="G110" s="41">
        <v>32.435000000000002</v>
      </c>
      <c r="H110" s="41">
        <v>13.45</v>
      </c>
      <c r="I110" s="41">
        <v>0</v>
      </c>
      <c r="J110" s="41">
        <v>0</v>
      </c>
      <c r="L110" s="41">
        <v>56</v>
      </c>
      <c r="M110" s="41">
        <v>2</v>
      </c>
    </row>
    <row r="111" spans="1:13" x14ac:dyDescent="0.2">
      <c r="A111" s="41">
        <v>103</v>
      </c>
      <c r="B111" s="41" t="s">
        <v>630</v>
      </c>
      <c r="C111" s="41">
        <v>2008</v>
      </c>
      <c r="D111" s="41" t="s">
        <v>575</v>
      </c>
      <c r="E111" s="41" t="s">
        <v>522</v>
      </c>
      <c r="F111" s="41" t="s">
        <v>642</v>
      </c>
      <c r="G111" s="41">
        <v>32.527000000000001</v>
      </c>
      <c r="H111" s="41">
        <v>13.574</v>
      </c>
      <c r="I111" s="41">
        <v>0</v>
      </c>
      <c r="J111" s="41">
        <v>0</v>
      </c>
      <c r="L111" s="41">
        <v>115</v>
      </c>
      <c r="M111" s="41">
        <v>4</v>
      </c>
    </row>
    <row r="112" spans="1:13" x14ac:dyDescent="0.2">
      <c r="A112" s="41">
        <v>29</v>
      </c>
      <c r="B112" s="41" t="s">
        <v>54</v>
      </c>
      <c r="C112" s="41">
        <v>2009</v>
      </c>
      <c r="D112" s="41" t="s">
        <v>575</v>
      </c>
      <c r="E112" s="41" t="s">
        <v>515</v>
      </c>
      <c r="F112" s="41" t="s">
        <v>643</v>
      </c>
      <c r="G112" s="41">
        <v>32.595999999999997</v>
      </c>
      <c r="H112" s="41">
        <v>13.256</v>
      </c>
      <c r="I112" s="41">
        <v>0</v>
      </c>
      <c r="J112" s="41">
        <v>0</v>
      </c>
      <c r="L112" s="41">
        <v>121</v>
      </c>
      <c r="M112" s="41">
        <v>4</v>
      </c>
    </row>
    <row r="113" spans="1:13" x14ac:dyDescent="0.2">
      <c r="A113" s="41">
        <v>56</v>
      </c>
      <c r="B113" s="41" t="s">
        <v>75</v>
      </c>
      <c r="C113" s="41">
        <v>2007</v>
      </c>
      <c r="D113" s="41" t="s">
        <v>521</v>
      </c>
      <c r="E113" s="41" t="s">
        <v>515</v>
      </c>
      <c r="F113" s="41" t="s">
        <v>644</v>
      </c>
      <c r="G113" s="41">
        <v>32.619999999999997</v>
      </c>
      <c r="H113" s="41">
        <v>12.756</v>
      </c>
      <c r="I113" s="41">
        <v>0</v>
      </c>
      <c r="J113" s="41">
        <v>0</v>
      </c>
      <c r="L113" s="41">
        <v>120</v>
      </c>
      <c r="M113" s="41">
        <v>5</v>
      </c>
    </row>
    <row r="114" spans="1:13" x14ac:dyDescent="0.2">
      <c r="A114" s="41">
        <v>128</v>
      </c>
      <c r="B114" s="41" t="s">
        <v>638</v>
      </c>
      <c r="C114" s="41">
        <v>2009</v>
      </c>
      <c r="D114" s="41" t="s">
        <v>575</v>
      </c>
      <c r="E114" s="41" t="s">
        <v>522</v>
      </c>
      <c r="F114" s="41" t="s">
        <v>645</v>
      </c>
      <c r="G114" s="41">
        <v>32.658000000000001</v>
      </c>
      <c r="H114" s="41">
        <v>13.811</v>
      </c>
      <c r="I114" s="41">
        <v>0</v>
      </c>
      <c r="J114" s="41">
        <v>0</v>
      </c>
      <c r="L114" s="41">
        <v>5</v>
      </c>
      <c r="M114" s="41">
        <v>1</v>
      </c>
    </row>
    <row r="115" spans="1:13" x14ac:dyDescent="0.2">
      <c r="A115" s="41">
        <v>129</v>
      </c>
      <c r="B115" s="41" t="s">
        <v>145</v>
      </c>
      <c r="C115" s="41">
        <v>2009</v>
      </c>
      <c r="D115" s="41" t="s">
        <v>575</v>
      </c>
      <c r="E115" s="41" t="s">
        <v>522</v>
      </c>
      <c r="F115" s="41" t="s">
        <v>646</v>
      </c>
      <c r="G115" s="41">
        <v>33.363</v>
      </c>
      <c r="H115" s="41">
        <v>13.877000000000001</v>
      </c>
      <c r="I115" s="41">
        <v>0</v>
      </c>
      <c r="J115" s="41">
        <v>0</v>
      </c>
      <c r="L115" s="41">
        <v>4</v>
      </c>
      <c r="M115" s="41">
        <v>1</v>
      </c>
    </row>
    <row r="116" spans="1:13" x14ac:dyDescent="0.2">
      <c r="A116" s="41">
        <v>55</v>
      </c>
      <c r="B116" s="41" t="s">
        <v>647</v>
      </c>
      <c r="C116" s="41">
        <v>2009</v>
      </c>
      <c r="D116" s="41" t="s">
        <v>575</v>
      </c>
      <c r="E116" s="41" t="s">
        <v>515</v>
      </c>
      <c r="F116" s="41" t="s">
        <v>648</v>
      </c>
      <c r="G116" s="41">
        <v>33.64</v>
      </c>
      <c r="H116" s="41">
        <v>13.544</v>
      </c>
      <c r="I116" s="41">
        <v>0</v>
      </c>
      <c r="J116" s="41">
        <v>0</v>
      </c>
      <c r="L116" s="41">
        <v>49</v>
      </c>
      <c r="M116" s="41">
        <v>1</v>
      </c>
    </row>
    <row r="117" spans="1:13" x14ac:dyDescent="0.2">
      <c r="A117" s="41">
        <v>128</v>
      </c>
      <c r="B117" s="41" t="s">
        <v>638</v>
      </c>
      <c r="C117" s="41">
        <v>2009</v>
      </c>
      <c r="D117" s="41" t="s">
        <v>575</v>
      </c>
      <c r="E117" s="41" t="s">
        <v>522</v>
      </c>
      <c r="F117" s="41" t="s">
        <v>649</v>
      </c>
      <c r="G117" s="41">
        <v>33.770000000000003</v>
      </c>
      <c r="H117" s="41">
        <v>13.406000000000001</v>
      </c>
      <c r="I117" s="41">
        <v>0</v>
      </c>
      <c r="J117" s="41">
        <v>0</v>
      </c>
      <c r="L117" s="41">
        <v>99</v>
      </c>
      <c r="M117" s="41">
        <v>3</v>
      </c>
    </row>
    <row r="118" spans="1:13" x14ac:dyDescent="0.2">
      <c r="A118" s="41">
        <v>128</v>
      </c>
      <c r="B118" s="41" t="s">
        <v>638</v>
      </c>
      <c r="C118" s="41">
        <v>2009</v>
      </c>
      <c r="D118" s="41" t="s">
        <v>575</v>
      </c>
      <c r="E118" s="41" t="s">
        <v>522</v>
      </c>
      <c r="F118" s="41" t="s">
        <v>650</v>
      </c>
      <c r="G118" s="41">
        <v>33.770000000000003</v>
      </c>
      <c r="H118" s="41">
        <v>13.406000000000001</v>
      </c>
      <c r="I118" s="41">
        <v>0</v>
      </c>
      <c r="J118" s="41">
        <v>0</v>
      </c>
      <c r="L118" s="41">
        <v>99</v>
      </c>
      <c r="M118" s="41">
        <v>4</v>
      </c>
    </row>
    <row r="119" spans="1:13" x14ac:dyDescent="0.2">
      <c r="A119" s="41">
        <v>128</v>
      </c>
      <c r="B119" s="41" t="s">
        <v>638</v>
      </c>
      <c r="C119" s="41">
        <v>2009</v>
      </c>
      <c r="D119" s="41" t="s">
        <v>575</v>
      </c>
      <c r="E119" s="41" t="s">
        <v>522</v>
      </c>
      <c r="F119" s="41" t="s">
        <v>651</v>
      </c>
      <c r="G119" s="41">
        <v>33.807000000000002</v>
      </c>
      <c r="H119" s="41">
        <v>13.497999999999999</v>
      </c>
      <c r="I119" s="41">
        <v>0</v>
      </c>
      <c r="J119" s="41">
        <v>0</v>
      </c>
      <c r="L119" s="41">
        <v>126</v>
      </c>
      <c r="M119" s="41">
        <v>5</v>
      </c>
    </row>
    <row r="120" spans="1:13" x14ac:dyDescent="0.2">
      <c r="A120" s="41">
        <v>55</v>
      </c>
      <c r="B120" s="41" t="s">
        <v>647</v>
      </c>
      <c r="C120" s="41">
        <v>2009</v>
      </c>
      <c r="D120" s="41" t="s">
        <v>575</v>
      </c>
      <c r="E120" s="41" t="s">
        <v>515</v>
      </c>
      <c r="F120" s="41" t="s">
        <v>652</v>
      </c>
      <c r="G120" s="41">
        <v>34.25</v>
      </c>
      <c r="H120" s="41">
        <v>13.657</v>
      </c>
      <c r="I120" s="41">
        <v>0</v>
      </c>
      <c r="J120" s="41">
        <v>0</v>
      </c>
      <c r="L120" s="41">
        <v>123</v>
      </c>
      <c r="M120" s="41">
        <v>3</v>
      </c>
    </row>
    <row r="121" spans="1:13" x14ac:dyDescent="0.2">
      <c r="A121" s="41">
        <v>129</v>
      </c>
      <c r="B121" s="41" t="s">
        <v>145</v>
      </c>
      <c r="C121" s="41">
        <v>2009</v>
      </c>
      <c r="D121" s="41" t="s">
        <v>575</v>
      </c>
      <c r="E121" s="41" t="s">
        <v>522</v>
      </c>
      <c r="F121" s="41" t="s">
        <v>653</v>
      </c>
      <c r="G121" s="41">
        <v>34.308</v>
      </c>
      <c r="H121" s="41">
        <v>13.696999999999999</v>
      </c>
      <c r="I121" s="41">
        <v>0</v>
      </c>
      <c r="J121" s="41">
        <v>0</v>
      </c>
      <c r="L121" s="41">
        <v>35</v>
      </c>
      <c r="M121" s="41">
        <v>2</v>
      </c>
    </row>
    <row r="122" spans="1:13" x14ac:dyDescent="0.2">
      <c r="A122" s="41">
        <v>129</v>
      </c>
      <c r="B122" s="41" t="s">
        <v>145</v>
      </c>
      <c r="C122" s="41">
        <v>2009</v>
      </c>
      <c r="D122" s="41" t="s">
        <v>575</v>
      </c>
      <c r="E122" s="41" t="s">
        <v>522</v>
      </c>
      <c r="F122" s="41" t="s">
        <v>654</v>
      </c>
      <c r="G122" s="41">
        <v>34.433</v>
      </c>
      <c r="H122" s="41">
        <v>13.726000000000001</v>
      </c>
      <c r="I122" s="41">
        <v>0</v>
      </c>
      <c r="J122" s="41">
        <v>0</v>
      </c>
      <c r="L122" s="41">
        <v>98</v>
      </c>
      <c r="M122" s="41">
        <v>4</v>
      </c>
    </row>
    <row r="123" spans="1:13" x14ac:dyDescent="0.2">
      <c r="A123" s="41">
        <v>59</v>
      </c>
      <c r="B123" s="41" t="s">
        <v>77</v>
      </c>
      <c r="C123" s="41">
        <v>2007</v>
      </c>
      <c r="D123" s="41" t="s">
        <v>521</v>
      </c>
      <c r="E123" s="41" t="s">
        <v>515</v>
      </c>
      <c r="F123" s="41" t="s">
        <v>655</v>
      </c>
      <c r="G123" s="41">
        <v>34.607999999999997</v>
      </c>
      <c r="H123" s="41">
        <v>13.464</v>
      </c>
      <c r="I123" s="41">
        <v>0</v>
      </c>
      <c r="J123" s="41">
        <v>0</v>
      </c>
      <c r="L123" s="41">
        <v>111</v>
      </c>
      <c r="M123" s="41">
        <v>4</v>
      </c>
    </row>
    <row r="124" spans="1:13" x14ac:dyDescent="0.2">
      <c r="A124" s="41">
        <v>59</v>
      </c>
      <c r="B124" s="41" t="s">
        <v>77</v>
      </c>
      <c r="C124" s="41">
        <v>2007</v>
      </c>
      <c r="D124" s="41" t="s">
        <v>521</v>
      </c>
      <c r="E124" s="41" t="s">
        <v>515</v>
      </c>
      <c r="F124" s="41" t="s">
        <v>656</v>
      </c>
      <c r="G124" s="41">
        <v>34.607999999999997</v>
      </c>
      <c r="H124" s="41">
        <v>13.464</v>
      </c>
      <c r="I124" s="41">
        <v>0</v>
      </c>
      <c r="J124" s="41">
        <v>0</v>
      </c>
      <c r="L124" s="41">
        <v>111</v>
      </c>
      <c r="M124" s="41">
        <v>3</v>
      </c>
    </row>
    <row r="125" spans="1:13" x14ac:dyDescent="0.2">
      <c r="A125" s="41">
        <v>129</v>
      </c>
      <c r="B125" s="41" t="s">
        <v>145</v>
      </c>
      <c r="C125" s="41">
        <v>2009</v>
      </c>
      <c r="D125" s="41" t="s">
        <v>575</v>
      </c>
      <c r="E125" s="41" t="s">
        <v>522</v>
      </c>
      <c r="F125" s="41" t="s">
        <v>657</v>
      </c>
      <c r="G125" s="41">
        <v>34.68</v>
      </c>
      <c r="H125" s="41">
        <v>14.058999999999999</v>
      </c>
      <c r="I125" s="41">
        <v>0</v>
      </c>
      <c r="J125" s="41">
        <v>0</v>
      </c>
      <c r="L125" s="41">
        <v>66</v>
      </c>
      <c r="M125" s="41">
        <v>3</v>
      </c>
    </row>
    <row r="126" spans="1:13" x14ac:dyDescent="0.2">
      <c r="A126" s="41">
        <v>43</v>
      </c>
      <c r="B126" s="41" t="s">
        <v>574</v>
      </c>
      <c r="C126" s="41">
        <v>2008</v>
      </c>
      <c r="D126" s="41" t="s">
        <v>575</v>
      </c>
      <c r="E126" s="41" t="s">
        <v>515</v>
      </c>
      <c r="F126" s="41" t="s">
        <v>658</v>
      </c>
      <c r="G126" s="41">
        <v>35.551000000000002</v>
      </c>
      <c r="H126" s="41">
        <v>11.981</v>
      </c>
      <c r="I126" s="41">
        <v>0</v>
      </c>
      <c r="J126" s="41">
        <v>0</v>
      </c>
      <c r="L126" s="41">
        <v>82</v>
      </c>
      <c r="M126" s="41">
        <v>3</v>
      </c>
    </row>
    <row r="127" spans="1:13" x14ac:dyDescent="0.2">
      <c r="A127" s="41">
        <v>129</v>
      </c>
      <c r="B127" s="41" t="s">
        <v>145</v>
      </c>
      <c r="C127" s="41">
        <v>2009</v>
      </c>
      <c r="D127" s="41" t="s">
        <v>575</v>
      </c>
      <c r="E127" s="41" t="s">
        <v>522</v>
      </c>
      <c r="F127" s="41" t="s">
        <v>659</v>
      </c>
      <c r="G127" s="41">
        <v>35.823</v>
      </c>
      <c r="H127" s="41">
        <v>14.029</v>
      </c>
      <c r="I127" s="41">
        <v>0</v>
      </c>
      <c r="J127" s="41">
        <v>0</v>
      </c>
      <c r="L127" s="41">
        <v>124</v>
      </c>
      <c r="M127" s="41">
        <v>5</v>
      </c>
    </row>
    <row r="128" spans="1:13" x14ac:dyDescent="0.2">
      <c r="A128" s="41">
        <v>108</v>
      </c>
      <c r="F128" s="41" t="s">
        <v>660</v>
      </c>
      <c r="G128" s="41">
        <v>36.396999999999998</v>
      </c>
      <c r="H128" s="41">
        <v>14.249000000000001</v>
      </c>
      <c r="I128" s="41">
        <v>0</v>
      </c>
      <c r="J128" s="41">
        <v>0</v>
      </c>
      <c r="L128" s="41">
        <v>88</v>
      </c>
      <c r="M128" s="41">
        <v>2</v>
      </c>
    </row>
    <row r="129" spans="1:13" x14ac:dyDescent="0.2">
      <c r="A129" s="41">
        <v>108</v>
      </c>
      <c r="F129" s="41" t="s">
        <v>661</v>
      </c>
      <c r="G129" s="41">
        <v>36.396999999999998</v>
      </c>
      <c r="H129" s="41">
        <v>14.249000000000001</v>
      </c>
      <c r="I129" s="41">
        <v>0</v>
      </c>
      <c r="J129" s="41">
        <v>0</v>
      </c>
      <c r="L129" s="41">
        <v>88</v>
      </c>
      <c r="M129" s="41">
        <v>3</v>
      </c>
    </row>
    <row r="130" spans="1:13" x14ac:dyDescent="0.2">
      <c r="A130" s="41">
        <v>55</v>
      </c>
      <c r="B130" s="41" t="s">
        <v>647</v>
      </c>
      <c r="C130" s="41">
        <v>2009</v>
      </c>
      <c r="D130" s="41" t="s">
        <v>575</v>
      </c>
      <c r="E130" s="41" t="s">
        <v>515</v>
      </c>
      <c r="F130" s="41" t="s">
        <v>662</v>
      </c>
      <c r="G130" s="41">
        <v>36.716000000000001</v>
      </c>
      <c r="H130" s="41">
        <v>13.864000000000001</v>
      </c>
      <c r="I130" s="41">
        <v>0</v>
      </c>
      <c r="J130" s="41">
        <v>0</v>
      </c>
      <c r="L130" s="41">
        <v>100</v>
      </c>
      <c r="M130" s="41">
        <v>2</v>
      </c>
    </row>
    <row r="131" spans="1:13" x14ac:dyDescent="0.2">
      <c r="A131" s="41">
        <v>18</v>
      </c>
      <c r="B131" s="41" t="s">
        <v>498</v>
      </c>
      <c r="C131" s="41">
        <v>2012</v>
      </c>
      <c r="D131" s="41" t="s">
        <v>663</v>
      </c>
      <c r="E131" s="41" t="s">
        <v>522</v>
      </c>
      <c r="F131" s="41" t="s">
        <v>664</v>
      </c>
      <c r="G131" s="41">
        <v>37.597000000000001</v>
      </c>
      <c r="H131" s="41">
        <v>15.582000000000001</v>
      </c>
      <c r="I131" s="41">
        <v>0</v>
      </c>
      <c r="J131" s="41">
        <v>0</v>
      </c>
      <c r="L131" s="41">
        <v>6</v>
      </c>
      <c r="M131" s="41">
        <v>1</v>
      </c>
    </row>
    <row r="132" spans="1:13" x14ac:dyDescent="0.2">
      <c r="A132" s="41">
        <v>108</v>
      </c>
      <c r="F132" s="41" t="s">
        <v>665</v>
      </c>
      <c r="G132" s="41">
        <v>38.145000000000003</v>
      </c>
      <c r="H132" s="41">
        <v>15.108000000000001</v>
      </c>
      <c r="I132" s="41">
        <v>0</v>
      </c>
      <c r="J132" s="41">
        <v>0</v>
      </c>
      <c r="L132" s="41">
        <v>116</v>
      </c>
      <c r="M132" s="41">
        <v>4</v>
      </c>
    </row>
    <row r="133" spans="1:13" x14ac:dyDescent="0.2">
      <c r="A133" s="41">
        <v>18</v>
      </c>
      <c r="B133" s="41" t="s">
        <v>498</v>
      </c>
      <c r="C133" s="41">
        <v>2012</v>
      </c>
      <c r="D133" s="41" t="s">
        <v>663</v>
      </c>
      <c r="E133" s="41" t="s">
        <v>522</v>
      </c>
      <c r="F133" s="41" t="s">
        <v>666</v>
      </c>
      <c r="G133" s="41">
        <v>38.673999999999999</v>
      </c>
      <c r="H133" s="41">
        <v>15.714</v>
      </c>
      <c r="I133" s="41">
        <v>0</v>
      </c>
      <c r="J133" s="41">
        <v>0</v>
      </c>
      <c r="L133" s="41">
        <v>65</v>
      </c>
      <c r="M133" s="41">
        <v>3</v>
      </c>
    </row>
    <row r="134" spans="1:13" x14ac:dyDescent="0.2">
      <c r="A134" s="41">
        <v>18</v>
      </c>
      <c r="B134" s="41" t="s">
        <v>498</v>
      </c>
      <c r="C134" s="41">
        <v>2012</v>
      </c>
      <c r="D134" s="41" t="s">
        <v>663</v>
      </c>
      <c r="E134" s="41" t="s">
        <v>522</v>
      </c>
      <c r="F134" s="41" t="s">
        <v>667</v>
      </c>
      <c r="G134" s="41">
        <v>39.015000000000001</v>
      </c>
      <c r="H134" s="41">
        <v>15.946</v>
      </c>
      <c r="I134" s="41">
        <v>0</v>
      </c>
      <c r="J134" s="41">
        <v>0</v>
      </c>
      <c r="L134" s="41">
        <v>97</v>
      </c>
      <c r="M134" s="41">
        <v>4</v>
      </c>
    </row>
    <row r="135" spans="1:13" x14ac:dyDescent="0.2">
      <c r="A135" s="41">
        <v>18</v>
      </c>
      <c r="B135" s="41" t="s">
        <v>498</v>
      </c>
      <c r="C135" s="41">
        <v>2012</v>
      </c>
      <c r="D135" s="41" t="s">
        <v>663</v>
      </c>
      <c r="E135" s="41" t="s">
        <v>522</v>
      </c>
      <c r="F135" s="41" t="s">
        <v>668</v>
      </c>
      <c r="G135" s="41">
        <v>39.408999999999999</v>
      </c>
      <c r="H135" s="41">
        <v>15.811999999999999</v>
      </c>
      <c r="I135" s="41">
        <v>0</v>
      </c>
      <c r="J135" s="41">
        <v>0</v>
      </c>
      <c r="L135" s="41">
        <v>34</v>
      </c>
      <c r="M135" s="41">
        <v>2</v>
      </c>
    </row>
    <row r="136" spans="1:13" x14ac:dyDescent="0.2">
      <c r="A136" s="41">
        <v>18</v>
      </c>
      <c r="B136" s="41" t="s">
        <v>498</v>
      </c>
      <c r="C136" s="41">
        <v>2012</v>
      </c>
      <c r="D136" s="41" t="s">
        <v>663</v>
      </c>
      <c r="E136" s="41" t="s">
        <v>522</v>
      </c>
      <c r="F136" s="41" t="s">
        <v>669</v>
      </c>
      <c r="G136" s="41">
        <v>40.917000000000002</v>
      </c>
      <c r="H136" s="41">
        <v>15.468999999999999</v>
      </c>
      <c r="I136" s="41">
        <v>0</v>
      </c>
      <c r="J136" s="41">
        <v>0</v>
      </c>
      <c r="L136" s="41">
        <v>125</v>
      </c>
      <c r="M136" s="41">
        <v>5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66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5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484</v>
      </c>
      <c r="B1" t="s">
        <v>485</v>
      </c>
      <c r="C1" t="s">
        <v>1</v>
      </c>
      <c r="D1" t="s">
        <v>2</v>
      </c>
      <c r="E1" s="80" t="s">
        <v>486</v>
      </c>
    </row>
    <row r="2" spans="1:6" x14ac:dyDescent="0.2">
      <c r="A2">
        <v>22</v>
      </c>
      <c r="B2">
        <v>40</v>
      </c>
      <c r="C2">
        <v>0</v>
      </c>
      <c r="D2">
        <v>0</v>
      </c>
      <c r="E2" s="80">
        <v>6.15</v>
      </c>
    </row>
    <row r="3" spans="1:6" x14ac:dyDescent="0.2">
      <c r="A3">
        <v>1</v>
      </c>
      <c r="B3">
        <v>3</v>
      </c>
      <c r="C3" t="s">
        <v>15</v>
      </c>
      <c r="D3">
        <v>2003</v>
      </c>
      <c r="E3" s="80">
        <v>6.18</v>
      </c>
      <c r="F3" s="80">
        <v>2.9999999999999361E-2</v>
      </c>
    </row>
    <row r="4" spans="1:6" x14ac:dyDescent="0.2">
      <c r="A4">
        <v>48</v>
      </c>
      <c r="B4">
        <v>3</v>
      </c>
      <c r="C4" t="s">
        <v>15</v>
      </c>
      <c r="D4">
        <v>2003</v>
      </c>
      <c r="E4" s="80">
        <v>6.23</v>
      </c>
      <c r="F4" s="80">
        <v>8.0000000000000071E-2</v>
      </c>
    </row>
    <row r="5" spans="1:6" x14ac:dyDescent="0.2">
      <c r="A5">
        <v>14</v>
      </c>
      <c r="B5">
        <v>5</v>
      </c>
      <c r="C5" t="s">
        <v>20</v>
      </c>
      <c r="D5">
        <v>2002</v>
      </c>
      <c r="E5" s="80">
        <v>6.29</v>
      </c>
      <c r="F5" s="80">
        <v>0.13999999999999968</v>
      </c>
    </row>
    <row r="6" spans="1:6" x14ac:dyDescent="0.2">
      <c r="A6">
        <v>31</v>
      </c>
      <c r="B6">
        <v>3</v>
      </c>
      <c r="C6" t="s">
        <v>15</v>
      </c>
      <c r="D6">
        <v>2003</v>
      </c>
      <c r="E6" s="80">
        <v>6.3</v>
      </c>
      <c r="F6" s="80">
        <v>0.14999999999999947</v>
      </c>
    </row>
    <row r="7" spans="1:6" x14ac:dyDescent="0.2">
      <c r="A7">
        <v>38</v>
      </c>
      <c r="B7">
        <v>5</v>
      </c>
      <c r="C7" t="s">
        <v>20</v>
      </c>
      <c r="D7">
        <v>2002</v>
      </c>
      <c r="E7" s="80">
        <v>6.31</v>
      </c>
      <c r="F7" s="80">
        <v>0.15999999999999925</v>
      </c>
    </row>
    <row r="8" spans="1:6" x14ac:dyDescent="0.2">
      <c r="A8">
        <v>19</v>
      </c>
      <c r="B8">
        <v>3</v>
      </c>
      <c r="C8" t="s">
        <v>15</v>
      </c>
      <c r="D8">
        <v>2003</v>
      </c>
      <c r="E8" s="80">
        <v>6.33</v>
      </c>
      <c r="F8" s="80">
        <v>0.17999999999999972</v>
      </c>
    </row>
    <row r="9" spans="1:6" x14ac:dyDescent="0.2">
      <c r="A9">
        <v>33</v>
      </c>
      <c r="B9">
        <v>8</v>
      </c>
      <c r="C9" t="s">
        <v>28</v>
      </c>
      <c r="D9">
        <v>2000</v>
      </c>
      <c r="E9" s="80">
        <v>6.34</v>
      </c>
      <c r="F9" s="80">
        <v>0.1899999999999995</v>
      </c>
    </row>
    <row r="10" spans="1:6" x14ac:dyDescent="0.2">
      <c r="A10">
        <v>2</v>
      </c>
      <c r="B10">
        <v>9</v>
      </c>
      <c r="C10" t="s">
        <v>30</v>
      </c>
      <c r="D10">
        <v>2003</v>
      </c>
      <c r="E10" s="80">
        <v>6.34</v>
      </c>
      <c r="F10" s="80">
        <v>0.1899999999999995</v>
      </c>
    </row>
    <row r="11" spans="1:6" x14ac:dyDescent="0.2">
      <c r="A11">
        <v>51</v>
      </c>
      <c r="B11">
        <v>40</v>
      </c>
      <c r="C11">
        <v>0</v>
      </c>
      <c r="D11">
        <v>0</v>
      </c>
      <c r="E11" s="80">
        <v>6.35</v>
      </c>
      <c r="F11" s="80">
        <v>0.19999999999999929</v>
      </c>
    </row>
    <row r="12" spans="1:6" x14ac:dyDescent="0.2">
      <c r="A12">
        <v>52</v>
      </c>
      <c r="B12">
        <v>8</v>
      </c>
      <c r="C12" t="s">
        <v>28</v>
      </c>
      <c r="D12">
        <v>2000</v>
      </c>
      <c r="E12" s="80">
        <v>6.37</v>
      </c>
      <c r="F12" s="80">
        <v>0.21999999999999975</v>
      </c>
    </row>
    <row r="13" spans="1:6" x14ac:dyDescent="0.2">
      <c r="A13">
        <v>16</v>
      </c>
      <c r="B13">
        <v>8</v>
      </c>
      <c r="C13" t="s">
        <v>28</v>
      </c>
      <c r="D13">
        <v>2000</v>
      </c>
      <c r="E13" s="80">
        <v>6.37</v>
      </c>
      <c r="F13" s="80">
        <v>0.21999999999999975</v>
      </c>
    </row>
    <row r="14" spans="1:6" x14ac:dyDescent="0.2">
      <c r="A14">
        <v>35</v>
      </c>
      <c r="B14">
        <v>33</v>
      </c>
      <c r="C14" t="s">
        <v>57</v>
      </c>
      <c r="D14">
        <v>2001</v>
      </c>
      <c r="E14" s="80">
        <v>6.37</v>
      </c>
      <c r="F14" s="80">
        <v>0.21999999999999975</v>
      </c>
    </row>
    <row r="15" spans="1:6" x14ac:dyDescent="0.2">
      <c r="A15">
        <v>37</v>
      </c>
      <c r="B15">
        <v>7</v>
      </c>
      <c r="C15" t="s">
        <v>25</v>
      </c>
      <c r="D15">
        <v>2002</v>
      </c>
      <c r="E15" s="80">
        <v>6.37</v>
      </c>
      <c r="F15" s="80">
        <v>0.21999999999999975</v>
      </c>
    </row>
    <row r="16" spans="1:6" x14ac:dyDescent="0.2">
      <c r="A16">
        <v>36</v>
      </c>
      <c r="B16">
        <v>20</v>
      </c>
      <c r="C16" t="s">
        <v>500</v>
      </c>
      <c r="D16">
        <v>2011</v>
      </c>
      <c r="E16" s="80">
        <v>6.37</v>
      </c>
      <c r="F16" s="80">
        <v>0.21999999999999975</v>
      </c>
    </row>
    <row r="17" spans="1:6" x14ac:dyDescent="0.2">
      <c r="A17">
        <v>11</v>
      </c>
      <c r="B17">
        <v>20</v>
      </c>
      <c r="C17" t="s">
        <v>500</v>
      </c>
      <c r="D17">
        <v>2011</v>
      </c>
      <c r="E17" s="80">
        <v>6.37</v>
      </c>
      <c r="F17" s="80">
        <v>0.21999999999999975</v>
      </c>
    </row>
    <row r="18" spans="1:6" x14ac:dyDescent="0.2">
      <c r="A18">
        <v>13</v>
      </c>
      <c r="B18">
        <v>7</v>
      </c>
      <c r="C18" t="s">
        <v>25</v>
      </c>
      <c r="D18">
        <v>2002</v>
      </c>
      <c r="E18" s="80">
        <v>6.38</v>
      </c>
      <c r="F18" s="80">
        <v>0.22999999999999954</v>
      </c>
    </row>
    <row r="19" spans="1:6" x14ac:dyDescent="0.2">
      <c r="A19">
        <v>60</v>
      </c>
      <c r="B19">
        <v>5</v>
      </c>
      <c r="C19" t="s">
        <v>20</v>
      </c>
      <c r="D19">
        <v>2002</v>
      </c>
      <c r="E19" s="80">
        <v>6.43</v>
      </c>
      <c r="F19" s="80">
        <v>0.27999999999999936</v>
      </c>
    </row>
    <row r="20" spans="1:6" x14ac:dyDescent="0.2">
      <c r="A20">
        <v>18</v>
      </c>
      <c r="B20">
        <v>9</v>
      </c>
      <c r="C20" t="s">
        <v>30</v>
      </c>
      <c r="D20">
        <v>2003</v>
      </c>
      <c r="E20" s="80">
        <v>6.48</v>
      </c>
      <c r="F20" s="80">
        <v>0.33000000000000007</v>
      </c>
    </row>
    <row r="21" spans="1:6" x14ac:dyDescent="0.2">
      <c r="A21">
        <v>12</v>
      </c>
      <c r="B21">
        <v>6</v>
      </c>
      <c r="C21" t="s">
        <v>22</v>
      </c>
      <c r="D21">
        <v>2003</v>
      </c>
      <c r="E21" s="80">
        <v>6.5</v>
      </c>
      <c r="F21" s="80">
        <v>0.34999999999999964</v>
      </c>
    </row>
    <row r="22" spans="1:6" x14ac:dyDescent="0.2">
      <c r="A22">
        <v>47</v>
      </c>
      <c r="B22">
        <v>9</v>
      </c>
      <c r="C22" t="s">
        <v>30</v>
      </c>
      <c r="D22">
        <v>2003</v>
      </c>
      <c r="E22" s="80">
        <v>6.5</v>
      </c>
      <c r="F22" s="80">
        <v>0.34999999999999964</v>
      </c>
    </row>
    <row r="23" spans="1:6" x14ac:dyDescent="0.2">
      <c r="A23">
        <v>54</v>
      </c>
      <c r="B23">
        <v>33</v>
      </c>
      <c r="C23" t="s">
        <v>57</v>
      </c>
      <c r="D23">
        <v>2001</v>
      </c>
      <c r="E23" s="80">
        <v>6.51</v>
      </c>
      <c r="F23" s="80">
        <v>0.35999999999999943</v>
      </c>
    </row>
    <row r="24" spans="1:6" x14ac:dyDescent="0.2">
      <c r="A24">
        <v>34</v>
      </c>
      <c r="B24">
        <v>27</v>
      </c>
      <c r="C24" t="s">
        <v>53</v>
      </c>
      <c r="D24">
        <v>2002</v>
      </c>
      <c r="E24" s="80">
        <v>6.54</v>
      </c>
      <c r="F24" s="80">
        <v>0.38999999999999968</v>
      </c>
    </row>
    <row r="25" spans="1:6" x14ac:dyDescent="0.2">
      <c r="A25">
        <v>17</v>
      </c>
      <c r="B25">
        <v>33</v>
      </c>
      <c r="C25" t="s">
        <v>57</v>
      </c>
      <c r="D25">
        <v>2001</v>
      </c>
      <c r="E25" s="80">
        <v>6.54</v>
      </c>
      <c r="F25" s="80">
        <v>0.38999999999999968</v>
      </c>
    </row>
    <row r="26" spans="1:6" x14ac:dyDescent="0.2">
      <c r="A26">
        <v>59</v>
      </c>
      <c r="B26">
        <v>7</v>
      </c>
      <c r="C26" t="s">
        <v>25</v>
      </c>
      <c r="D26">
        <v>2002</v>
      </c>
      <c r="E26" s="80">
        <v>6.54</v>
      </c>
      <c r="F26" s="80">
        <v>0.38999999999999968</v>
      </c>
    </row>
    <row r="27" spans="1:6" x14ac:dyDescent="0.2">
      <c r="A27">
        <v>39</v>
      </c>
      <c r="B27">
        <v>6</v>
      </c>
      <c r="C27" t="s">
        <v>22</v>
      </c>
      <c r="D27">
        <v>2003</v>
      </c>
      <c r="E27" s="80">
        <v>6.56</v>
      </c>
      <c r="F27" s="80">
        <v>0.40999999999999925</v>
      </c>
    </row>
    <row r="28" spans="1:6" x14ac:dyDescent="0.2">
      <c r="A28">
        <v>49</v>
      </c>
      <c r="B28">
        <v>4</v>
      </c>
      <c r="C28" t="s">
        <v>18</v>
      </c>
      <c r="D28">
        <v>2006</v>
      </c>
      <c r="E28" s="80">
        <v>6.6</v>
      </c>
      <c r="F28" s="80">
        <v>0.44999999999999929</v>
      </c>
    </row>
    <row r="29" spans="1:6" x14ac:dyDescent="0.2">
      <c r="A29">
        <v>20</v>
      </c>
      <c r="B29">
        <v>4</v>
      </c>
      <c r="C29" t="s">
        <v>18</v>
      </c>
      <c r="D29">
        <v>2006</v>
      </c>
      <c r="E29" s="80">
        <v>6.6</v>
      </c>
      <c r="F29" s="80">
        <v>0.44999999999999929</v>
      </c>
    </row>
    <row r="30" spans="1:6" x14ac:dyDescent="0.2">
      <c r="A30">
        <v>58</v>
      </c>
      <c r="B30">
        <v>20</v>
      </c>
      <c r="C30" t="s">
        <v>500</v>
      </c>
      <c r="D30">
        <v>2011</v>
      </c>
      <c r="E30" s="80">
        <v>6.64</v>
      </c>
      <c r="F30" s="80">
        <v>0.48999999999999932</v>
      </c>
    </row>
    <row r="31" spans="1:6" x14ac:dyDescent="0.2">
      <c r="A31">
        <v>15</v>
      </c>
      <c r="B31">
        <v>27</v>
      </c>
      <c r="C31" t="s">
        <v>53</v>
      </c>
      <c r="D31">
        <v>2002</v>
      </c>
      <c r="E31" s="80">
        <v>6.65</v>
      </c>
      <c r="F31" s="80">
        <v>0.5</v>
      </c>
    </row>
    <row r="32" spans="1:6" x14ac:dyDescent="0.2">
      <c r="A32">
        <v>25</v>
      </c>
      <c r="B32">
        <v>11</v>
      </c>
      <c r="C32" t="s">
        <v>34</v>
      </c>
      <c r="D32">
        <v>2006</v>
      </c>
      <c r="E32" s="80">
        <v>6.67</v>
      </c>
      <c r="F32" s="80">
        <v>0.51999999999999957</v>
      </c>
    </row>
    <row r="33" spans="1:6" x14ac:dyDescent="0.2">
      <c r="A33">
        <v>61</v>
      </c>
      <c r="B33">
        <v>6</v>
      </c>
      <c r="C33" t="s">
        <v>22</v>
      </c>
      <c r="D33">
        <v>2003</v>
      </c>
      <c r="E33" s="80">
        <v>6.68</v>
      </c>
      <c r="F33" s="80">
        <v>0.52999999999999936</v>
      </c>
    </row>
    <row r="34" spans="1:6" x14ac:dyDescent="0.2">
      <c r="A34">
        <v>40</v>
      </c>
      <c r="B34">
        <v>11</v>
      </c>
      <c r="C34" t="s">
        <v>34</v>
      </c>
      <c r="D34">
        <v>2006</v>
      </c>
      <c r="E34" s="80">
        <v>6.69</v>
      </c>
      <c r="F34" s="80">
        <v>0.54</v>
      </c>
    </row>
    <row r="35" spans="1:6" x14ac:dyDescent="0.2">
      <c r="A35">
        <v>53</v>
      </c>
      <c r="B35">
        <v>27</v>
      </c>
      <c r="C35" t="s">
        <v>53</v>
      </c>
      <c r="D35">
        <v>2002</v>
      </c>
      <c r="E35" s="80">
        <v>6.7</v>
      </c>
      <c r="F35" s="80">
        <v>0.54999999999999982</v>
      </c>
    </row>
    <row r="36" spans="1:6" x14ac:dyDescent="0.2">
      <c r="A36">
        <v>3</v>
      </c>
      <c r="B36">
        <v>4</v>
      </c>
      <c r="C36" t="s">
        <v>18</v>
      </c>
      <c r="D36">
        <v>2006</v>
      </c>
      <c r="E36" s="80">
        <v>6.7</v>
      </c>
      <c r="F36" s="80">
        <v>0.54999999999999982</v>
      </c>
    </row>
    <row r="37" spans="1:6" x14ac:dyDescent="0.2">
      <c r="A37">
        <v>55</v>
      </c>
      <c r="B37">
        <v>11</v>
      </c>
      <c r="C37" t="s">
        <v>34</v>
      </c>
      <c r="D37">
        <v>2006</v>
      </c>
      <c r="E37" s="80">
        <v>6.71</v>
      </c>
      <c r="F37" s="80">
        <v>0.55999999999999961</v>
      </c>
    </row>
    <row r="38" spans="1:6" x14ac:dyDescent="0.2">
      <c r="A38">
        <v>9</v>
      </c>
      <c r="B38">
        <v>12</v>
      </c>
      <c r="C38" t="s">
        <v>37</v>
      </c>
      <c r="D38">
        <v>2006</v>
      </c>
      <c r="E38" s="80">
        <v>6.71</v>
      </c>
      <c r="F38" s="80">
        <v>0.55999999999999961</v>
      </c>
    </row>
    <row r="39" spans="1:6" x14ac:dyDescent="0.2">
      <c r="A39">
        <v>64</v>
      </c>
      <c r="B39">
        <v>4</v>
      </c>
      <c r="C39" t="s">
        <v>18</v>
      </c>
      <c r="D39">
        <v>2006</v>
      </c>
      <c r="E39" s="80">
        <v>6.72</v>
      </c>
      <c r="F39" s="80">
        <v>0.5699999999999994</v>
      </c>
    </row>
    <row r="40" spans="1:6" x14ac:dyDescent="0.2">
      <c r="A40">
        <v>7</v>
      </c>
      <c r="B40">
        <v>11</v>
      </c>
      <c r="C40" t="s">
        <v>34</v>
      </c>
      <c r="D40">
        <v>2006</v>
      </c>
      <c r="E40" s="80">
        <v>6.74</v>
      </c>
      <c r="F40" s="80">
        <v>0.58999999999999986</v>
      </c>
    </row>
    <row r="41" spans="1:6" x14ac:dyDescent="0.2">
      <c r="A41">
        <v>30</v>
      </c>
      <c r="B41">
        <v>9</v>
      </c>
      <c r="C41" t="s">
        <v>30</v>
      </c>
      <c r="D41">
        <v>2003</v>
      </c>
      <c r="E41" s="80">
        <v>6.76</v>
      </c>
      <c r="F41" s="80">
        <v>0.60999999999999943</v>
      </c>
    </row>
    <row r="42" spans="1:6" x14ac:dyDescent="0.2">
      <c r="A42">
        <v>5</v>
      </c>
      <c r="B42">
        <v>58</v>
      </c>
      <c r="C42" t="s">
        <v>76</v>
      </c>
      <c r="D42">
        <v>2007</v>
      </c>
      <c r="E42" s="80">
        <v>6.77</v>
      </c>
      <c r="F42" s="80">
        <v>0.61999999999999922</v>
      </c>
    </row>
    <row r="43" spans="1:6" x14ac:dyDescent="0.2">
      <c r="A43">
        <v>44</v>
      </c>
      <c r="B43">
        <v>58</v>
      </c>
      <c r="C43" t="s">
        <v>76</v>
      </c>
      <c r="D43">
        <v>2007</v>
      </c>
      <c r="E43" s="80">
        <v>6.79</v>
      </c>
      <c r="F43" s="80">
        <v>0.63999999999999968</v>
      </c>
    </row>
    <row r="44" spans="1:6" x14ac:dyDescent="0.2">
      <c r="A44">
        <v>56</v>
      </c>
      <c r="B44">
        <v>12</v>
      </c>
      <c r="C44" t="s">
        <v>37</v>
      </c>
      <c r="D44">
        <v>2006</v>
      </c>
      <c r="E44" s="80">
        <v>6.84</v>
      </c>
      <c r="F44" s="80">
        <v>0.6899999999999995</v>
      </c>
    </row>
    <row r="45" spans="1:6" x14ac:dyDescent="0.2">
      <c r="A45">
        <v>32</v>
      </c>
      <c r="B45">
        <v>4</v>
      </c>
      <c r="C45" t="s">
        <v>18</v>
      </c>
      <c r="D45">
        <v>2006</v>
      </c>
      <c r="E45" s="80">
        <v>6.85</v>
      </c>
      <c r="F45" s="80">
        <v>0.69999999999999929</v>
      </c>
    </row>
    <row r="46" spans="1:6" x14ac:dyDescent="0.2">
      <c r="A46">
        <v>26</v>
      </c>
      <c r="B46">
        <v>12</v>
      </c>
      <c r="C46" t="s">
        <v>37</v>
      </c>
      <c r="D46">
        <v>2006</v>
      </c>
      <c r="E46" s="80">
        <v>6.85</v>
      </c>
      <c r="F46" s="80">
        <v>0.69999999999999929</v>
      </c>
    </row>
    <row r="47" spans="1:6" x14ac:dyDescent="0.2">
      <c r="A47">
        <v>24</v>
      </c>
      <c r="B47">
        <v>58</v>
      </c>
      <c r="C47" t="s">
        <v>76</v>
      </c>
      <c r="D47">
        <v>2007</v>
      </c>
      <c r="E47" s="80">
        <v>6.85</v>
      </c>
      <c r="F47" s="80">
        <v>0.69999999999999929</v>
      </c>
    </row>
    <row r="48" spans="1:6" x14ac:dyDescent="0.2">
      <c r="A48">
        <v>62</v>
      </c>
      <c r="B48">
        <v>58</v>
      </c>
      <c r="C48" t="s">
        <v>76</v>
      </c>
      <c r="D48">
        <v>2007</v>
      </c>
      <c r="E48" s="80">
        <v>6.86</v>
      </c>
      <c r="F48" s="80">
        <v>0.71</v>
      </c>
    </row>
    <row r="49" spans="1:6" x14ac:dyDescent="0.2">
      <c r="A49">
        <v>41</v>
      </c>
      <c r="B49">
        <v>12</v>
      </c>
      <c r="C49" t="s">
        <v>37</v>
      </c>
      <c r="D49">
        <v>2006</v>
      </c>
      <c r="E49" s="80">
        <v>6.87</v>
      </c>
      <c r="F49" s="80">
        <v>0.71999999999999975</v>
      </c>
    </row>
    <row r="50" spans="1:6" x14ac:dyDescent="0.2">
      <c r="A50">
        <v>65</v>
      </c>
      <c r="B50">
        <v>2</v>
      </c>
      <c r="C50" t="s">
        <v>12</v>
      </c>
      <c r="D50">
        <v>2005</v>
      </c>
      <c r="E50" s="80">
        <v>6.94</v>
      </c>
      <c r="F50" s="80">
        <v>0.79</v>
      </c>
    </row>
    <row r="51" spans="1:6" x14ac:dyDescent="0.2">
      <c r="A51">
        <v>50</v>
      </c>
      <c r="B51">
        <v>2</v>
      </c>
      <c r="C51" t="s">
        <v>12</v>
      </c>
      <c r="D51">
        <v>2005</v>
      </c>
      <c r="E51" s="80">
        <v>6.96</v>
      </c>
      <c r="F51" s="80">
        <v>0.80999999999999961</v>
      </c>
    </row>
    <row r="52" spans="1:6" x14ac:dyDescent="0.2">
      <c r="A52">
        <v>42</v>
      </c>
      <c r="B52">
        <v>2</v>
      </c>
      <c r="C52" t="s">
        <v>12</v>
      </c>
      <c r="D52">
        <v>2005</v>
      </c>
      <c r="E52" s="80">
        <v>6.96</v>
      </c>
      <c r="F52" s="80">
        <v>0.80999999999999961</v>
      </c>
    </row>
    <row r="53" spans="1:6" x14ac:dyDescent="0.2">
      <c r="A53">
        <v>21</v>
      </c>
      <c r="B53">
        <v>2</v>
      </c>
      <c r="C53" t="s">
        <v>12</v>
      </c>
      <c r="D53">
        <v>2005</v>
      </c>
      <c r="E53" s="80">
        <v>6.97</v>
      </c>
      <c r="F53" s="80">
        <v>0.8199999999999994</v>
      </c>
    </row>
    <row r="54" spans="1:6" x14ac:dyDescent="0.2">
      <c r="A54">
        <v>29</v>
      </c>
      <c r="B54">
        <v>2</v>
      </c>
      <c r="C54" t="s">
        <v>12</v>
      </c>
      <c r="D54">
        <v>2005</v>
      </c>
      <c r="E54" s="80">
        <v>7.02</v>
      </c>
      <c r="F54" s="80">
        <v>0.86999999999999922</v>
      </c>
    </row>
    <row r="55" spans="1:6" x14ac:dyDescent="0.2">
      <c r="A55">
        <v>63</v>
      </c>
      <c r="B55">
        <v>54</v>
      </c>
      <c r="C55" t="s">
        <v>73</v>
      </c>
      <c r="D55">
        <v>2007</v>
      </c>
      <c r="E55" s="80">
        <v>7.04</v>
      </c>
      <c r="F55" s="80">
        <v>0.88999999999999968</v>
      </c>
    </row>
    <row r="56" spans="1:6" x14ac:dyDescent="0.2">
      <c r="A56">
        <v>46</v>
      </c>
      <c r="B56">
        <v>56</v>
      </c>
      <c r="C56" t="s">
        <v>75</v>
      </c>
      <c r="D56">
        <v>2007</v>
      </c>
      <c r="E56" s="80">
        <v>7.11</v>
      </c>
      <c r="F56" s="80">
        <v>0.96</v>
      </c>
    </row>
    <row r="57" spans="1:6" x14ac:dyDescent="0.2">
      <c r="A57">
        <v>27</v>
      </c>
      <c r="B57">
        <v>56</v>
      </c>
      <c r="C57" t="s">
        <v>75</v>
      </c>
      <c r="D57">
        <v>2007</v>
      </c>
      <c r="E57" s="80">
        <v>7.11</v>
      </c>
      <c r="F57" s="80">
        <v>0.96</v>
      </c>
    </row>
    <row r="58" spans="1:6" x14ac:dyDescent="0.2">
      <c r="A58">
        <v>28</v>
      </c>
      <c r="B58">
        <v>54</v>
      </c>
      <c r="C58" t="s">
        <v>73</v>
      </c>
      <c r="D58">
        <v>2007</v>
      </c>
      <c r="E58" s="80">
        <v>7.11</v>
      </c>
      <c r="F58" s="80">
        <v>0.96</v>
      </c>
    </row>
    <row r="59" spans="1:6" x14ac:dyDescent="0.2">
      <c r="A59">
        <v>8</v>
      </c>
      <c r="B59">
        <v>2</v>
      </c>
      <c r="C59" t="s">
        <v>12</v>
      </c>
      <c r="D59">
        <v>2005</v>
      </c>
      <c r="E59" s="80">
        <v>7.15</v>
      </c>
      <c r="F59" s="80">
        <v>1</v>
      </c>
    </row>
    <row r="60" spans="1:6" x14ac:dyDescent="0.2">
      <c r="A60">
        <v>4</v>
      </c>
      <c r="B60">
        <v>56</v>
      </c>
      <c r="C60" t="s">
        <v>75</v>
      </c>
      <c r="D60">
        <v>2007</v>
      </c>
      <c r="E60" s="80">
        <v>7.2</v>
      </c>
      <c r="F60" s="80">
        <v>1.0499999999999998</v>
      </c>
    </row>
    <row r="61" spans="1:6" x14ac:dyDescent="0.2">
      <c r="A61">
        <v>10</v>
      </c>
      <c r="B61">
        <v>54</v>
      </c>
      <c r="C61" t="s">
        <v>73</v>
      </c>
      <c r="D61">
        <v>2007</v>
      </c>
      <c r="E61" s="80">
        <v>7.25</v>
      </c>
      <c r="F61" s="80">
        <v>1.0999999999999996</v>
      </c>
    </row>
    <row r="62" spans="1:6" x14ac:dyDescent="0.2">
      <c r="A62">
        <v>43</v>
      </c>
      <c r="B62">
        <v>52</v>
      </c>
      <c r="C62" t="s">
        <v>71</v>
      </c>
      <c r="D62">
        <v>2006</v>
      </c>
      <c r="E62" s="80">
        <v>7.25</v>
      </c>
      <c r="F62" s="80">
        <v>1.0999999999999996</v>
      </c>
    </row>
    <row r="63" spans="1:6" x14ac:dyDescent="0.2">
      <c r="A63">
        <v>57</v>
      </c>
      <c r="B63">
        <v>56</v>
      </c>
      <c r="C63" t="s">
        <v>75</v>
      </c>
      <c r="D63">
        <v>2007</v>
      </c>
      <c r="E63" s="80">
        <v>7.26</v>
      </c>
      <c r="F63" s="80">
        <v>1.1099999999999994</v>
      </c>
    </row>
    <row r="64" spans="1:6" x14ac:dyDescent="0.2">
      <c r="A64">
        <v>6</v>
      </c>
      <c r="B64">
        <v>52</v>
      </c>
      <c r="C64" t="s">
        <v>71</v>
      </c>
      <c r="D64">
        <v>2006</v>
      </c>
      <c r="E64" s="80">
        <v>7.29</v>
      </c>
      <c r="F64" s="80">
        <v>1.1399999999999997</v>
      </c>
    </row>
    <row r="65" spans="1:6" x14ac:dyDescent="0.2">
      <c r="A65">
        <v>45</v>
      </c>
      <c r="B65">
        <v>54</v>
      </c>
      <c r="C65" t="s">
        <v>73</v>
      </c>
      <c r="D65">
        <v>2007</v>
      </c>
      <c r="E65" s="80">
        <v>7.35</v>
      </c>
      <c r="F65" s="80">
        <v>1.1999999999999993</v>
      </c>
    </row>
    <row r="66" spans="1:6" x14ac:dyDescent="0.2">
      <c r="A66">
        <v>23</v>
      </c>
      <c r="B66">
        <v>52</v>
      </c>
      <c r="C66" t="s">
        <v>71</v>
      </c>
      <c r="D66">
        <v>2006</v>
      </c>
      <c r="E66" s="80">
        <v>7.43</v>
      </c>
      <c r="F66" s="80">
        <v>1.2799999999999994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83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ht="21.75" customHeight="1" x14ac:dyDescent="0.2">
      <c r="A1" t="s">
        <v>487</v>
      </c>
      <c r="B1" t="s">
        <v>207</v>
      </c>
      <c r="C1" t="s">
        <v>1</v>
      </c>
      <c r="D1" t="s">
        <v>2</v>
      </c>
      <c r="E1" s="80" t="s">
        <v>198</v>
      </c>
    </row>
    <row r="2" spans="1:6" x14ac:dyDescent="0.2">
      <c r="A2">
        <v>74</v>
      </c>
      <c r="B2">
        <v>8</v>
      </c>
      <c r="C2" t="s">
        <v>28</v>
      </c>
      <c r="D2">
        <v>2000</v>
      </c>
      <c r="E2" s="80">
        <v>29.71</v>
      </c>
    </row>
    <row r="3" spans="1:6" x14ac:dyDescent="0.2">
      <c r="A3">
        <v>60</v>
      </c>
      <c r="B3">
        <v>8</v>
      </c>
      <c r="C3" t="s">
        <v>28</v>
      </c>
      <c r="D3">
        <v>2000</v>
      </c>
      <c r="E3" s="80">
        <v>30.03</v>
      </c>
      <c r="F3" s="80">
        <v>0.32000000000000028</v>
      </c>
    </row>
    <row r="4" spans="1:6" x14ac:dyDescent="0.2">
      <c r="A4">
        <v>44</v>
      </c>
      <c r="B4">
        <v>8</v>
      </c>
      <c r="C4" t="s">
        <v>28</v>
      </c>
      <c r="D4">
        <v>2000</v>
      </c>
      <c r="E4" s="80">
        <v>30.07</v>
      </c>
      <c r="F4" s="80">
        <v>0.35999999999999943</v>
      </c>
    </row>
    <row r="5" spans="1:6" x14ac:dyDescent="0.2">
      <c r="A5">
        <v>28</v>
      </c>
      <c r="B5">
        <v>8</v>
      </c>
      <c r="C5" t="s">
        <v>28</v>
      </c>
      <c r="D5">
        <v>2000</v>
      </c>
      <c r="E5" s="80">
        <v>30.18</v>
      </c>
      <c r="F5" s="80">
        <v>0.46999999999999886</v>
      </c>
    </row>
    <row r="6" spans="1:6" x14ac:dyDescent="0.2">
      <c r="A6">
        <v>13</v>
      </c>
      <c r="B6">
        <v>8</v>
      </c>
      <c r="C6" t="s">
        <v>28</v>
      </c>
      <c r="D6">
        <v>2000</v>
      </c>
      <c r="E6" s="80">
        <v>30.82</v>
      </c>
      <c r="F6" s="80">
        <v>1.1099999999999994</v>
      </c>
    </row>
    <row r="7" spans="1:6" x14ac:dyDescent="0.2">
      <c r="A7">
        <v>73</v>
      </c>
      <c r="B7">
        <v>33</v>
      </c>
      <c r="C7" t="s">
        <v>57</v>
      </c>
      <c r="D7">
        <v>2001</v>
      </c>
      <c r="E7" s="80">
        <v>31.43</v>
      </c>
      <c r="F7" s="80">
        <v>1.7199999999999989</v>
      </c>
    </row>
    <row r="8" spans="1:6" x14ac:dyDescent="0.2">
      <c r="A8">
        <v>25</v>
      </c>
      <c r="B8">
        <v>27</v>
      </c>
      <c r="C8" t="s">
        <v>53</v>
      </c>
      <c r="D8">
        <v>2002</v>
      </c>
      <c r="E8" s="80">
        <v>31.51</v>
      </c>
      <c r="F8" s="80">
        <v>1.8000000000000007</v>
      </c>
    </row>
    <row r="9" spans="1:6" x14ac:dyDescent="0.2">
      <c r="A9">
        <v>8</v>
      </c>
      <c r="B9">
        <v>27</v>
      </c>
      <c r="C9" t="s">
        <v>53</v>
      </c>
      <c r="D9">
        <v>2002</v>
      </c>
      <c r="E9" s="80">
        <v>31.52</v>
      </c>
      <c r="F9" s="80">
        <v>1.8099999999999987</v>
      </c>
    </row>
    <row r="10" spans="1:6" x14ac:dyDescent="0.2">
      <c r="A10">
        <v>42</v>
      </c>
      <c r="B10">
        <v>27</v>
      </c>
      <c r="C10" t="s">
        <v>53</v>
      </c>
      <c r="D10">
        <v>2002</v>
      </c>
      <c r="E10" s="80">
        <v>31.64</v>
      </c>
      <c r="F10" s="80">
        <v>1.9299999999999997</v>
      </c>
    </row>
    <row r="11" spans="1:6" x14ac:dyDescent="0.2">
      <c r="A11">
        <v>24</v>
      </c>
      <c r="B11">
        <v>33</v>
      </c>
      <c r="C11" t="s">
        <v>57</v>
      </c>
      <c r="D11">
        <v>2001</v>
      </c>
      <c r="E11" s="80">
        <v>31.66</v>
      </c>
      <c r="F11" s="80">
        <v>1.9499999999999993</v>
      </c>
    </row>
    <row r="12" spans="1:6" x14ac:dyDescent="0.2">
      <c r="A12">
        <v>57</v>
      </c>
      <c r="B12">
        <v>27</v>
      </c>
      <c r="C12" t="s">
        <v>53</v>
      </c>
      <c r="D12">
        <v>2002</v>
      </c>
      <c r="E12" s="80">
        <v>31.76</v>
      </c>
      <c r="F12" s="80">
        <v>2.0500000000000007</v>
      </c>
    </row>
    <row r="13" spans="1:6" x14ac:dyDescent="0.2">
      <c r="A13">
        <v>72</v>
      </c>
      <c r="B13">
        <v>27</v>
      </c>
      <c r="C13" t="s">
        <v>53</v>
      </c>
      <c r="D13">
        <v>2002</v>
      </c>
      <c r="E13" s="80">
        <v>31.87</v>
      </c>
      <c r="F13" s="80">
        <v>2.16</v>
      </c>
    </row>
    <row r="14" spans="1:6" x14ac:dyDescent="0.2">
      <c r="A14">
        <v>43</v>
      </c>
      <c r="B14">
        <v>33</v>
      </c>
      <c r="C14" t="s">
        <v>57</v>
      </c>
      <c r="D14">
        <v>2001</v>
      </c>
      <c r="E14" s="80">
        <v>31.92</v>
      </c>
      <c r="F14" s="80">
        <v>2.2100000000000009</v>
      </c>
    </row>
    <row r="15" spans="1:6" x14ac:dyDescent="0.2">
      <c r="A15">
        <v>9</v>
      </c>
      <c r="B15">
        <v>33</v>
      </c>
      <c r="C15" t="s">
        <v>57</v>
      </c>
      <c r="D15">
        <v>2001</v>
      </c>
      <c r="E15" s="80">
        <v>32.299999999999997</v>
      </c>
      <c r="F15" s="80">
        <v>2.5899999999999963</v>
      </c>
    </row>
    <row r="16" spans="1:6" x14ac:dyDescent="0.2">
      <c r="A16">
        <v>50</v>
      </c>
      <c r="B16">
        <v>3</v>
      </c>
      <c r="C16" t="s">
        <v>15</v>
      </c>
      <c r="D16">
        <v>2003</v>
      </c>
      <c r="E16" s="80">
        <v>32.47</v>
      </c>
      <c r="F16" s="80">
        <v>2.759999999999998</v>
      </c>
    </row>
    <row r="17" spans="1:6" x14ac:dyDescent="0.2">
      <c r="A17">
        <v>32</v>
      </c>
      <c r="B17">
        <v>40</v>
      </c>
      <c r="C17">
        <v>0</v>
      </c>
      <c r="D17">
        <v>0</v>
      </c>
      <c r="E17" s="80">
        <v>32.68</v>
      </c>
      <c r="F17" s="80">
        <v>2.9699999999999989</v>
      </c>
    </row>
    <row r="18" spans="1:6" x14ac:dyDescent="0.2">
      <c r="A18">
        <v>80</v>
      </c>
      <c r="B18">
        <v>3</v>
      </c>
      <c r="C18" t="s">
        <v>15</v>
      </c>
      <c r="D18">
        <v>2003</v>
      </c>
      <c r="E18" s="80">
        <v>32.85</v>
      </c>
      <c r="F18" s="80">
        <v>3.1400000000000006</v>
      </c>
    </row>
    <row r="19" spans="1:6" x14ac:dyDescent="0.2">
      <c r="A19">
        <v>15</v>
      </c>
      <c r="B19">
        <v>40</v>
      </c>
      <c r="C19">
        <v>0</v>
      </c>
      <c r="D19">
        <v>0</v>
      </c>
      <c r="E19" s="80">
        <v>32.880000000000003</v>
      </c>
      <c r="F19" s="80">
        <v>3.1700000000000017</v>
      </c>
    </row>
    <row r="20" spans="1:6" x14ac:dyDescent="0.2">
      <c r="A20">
        <v>51</v>
      </c>
      <c r="B20">
        <v>9</v>
      </c>
      <c r="C20" t="s">
        <v>30</v>
      </c>
      <c r="D20">
        <v>2003</v>
      </c>
      <c r="E20" s="80">
        <v>32.950000000000003</v>
      </c>
      <c r="F20" s="80">
        <v>3.240000000000002</v>
      </c>
    </row>
    <row r="21" spans="1:6" x14ac:dyDescent="0.2">
      <c r="A21">
        <v>18</v>
      </c>
      <c r="B21">
        <v>9</v>
      </c>
      <c r="C21" t="s">
        <v>30</v>
      </c>
      <c r="D21">
        <v>2003</v>
      </c>
      <c r="E21" s="80">
        <v>32.950000000000003</v>
      </c>
      <c r="F21" s="80">
        <v>3.240000000000002</v>
      </c>
    </row>
    <row r="22" spans="1:6" x14ac:dyDescent="0.2">
      <c r="A22">
        <v>63</v>
      </c>
      <c r="B22">
        <v>3</v>
      </c>
      <c r="C22" t="s">
        <v>15</v>
      </c>
      <c r="D22">
        <v>2003</v>
      </c>
      <c r="E22" s="80">
        <v>33.03</v>
      </c>
      <c r="F22" s="80">
        <v>3.3200000000000003</v>
      </c>
    </row>
    <row r="23" spans="1:6" x14ac:dyDescent="0.2">
      <c r="A23">
        <v>34</v>
      </c>
      <c r="B23">
        <v>9</v>
      </c>
      <c r="C23" t="s">
        <v>30</v>
      </c>
      <c r="D23">
        <v>2003</v>
      </c>
      <c r="E23" s="80">
        <v>33.049999999999997</v>
      </c>
      <c r="F23" s="80">
        <v>3.3399999999999963</v>
      </c>
    </row>
    <row r="24" spans="1:6" x14ac:dyDescent="0.2">
      <c r="A24">
        <v>35</v>
      </c>
      <c r="B24">
        <v>3</v>
      </c>
      <c r="C24" t="s">
        <v>15</v>
      </c>
      <c r="D24">
        <v>2003</v>
      </c>
      <c r="E24" s="80">
        <v>33.11</v>
      </c>
      <c r="F24" s="80">
        <v>3.3999999999999986</v>
      </c>
    </row>
    <row r="25" spans="1:6" x14ac:dyDescent="0.2">
      <c r="A25">
        <v>17</v>
      </c>
      <c r="B25">
        <v>3</v>
      </c>
      <c r="C25" t="s">
        <v>15</v>
      </c>
      <c r="D25">
        <v>2003</v>
      </c>
      <c r="E25" s="80">
        <v>33.15</v>
      </c>
      <c r="F25" s="80">
        <v>3.4399999999999977</v>
      </c>
    </row>
    <row r="26" spans="1:6" x14ac:dyDescent="0.2">
      <c r="A26">
        <v>66</v>
      </c>
      <c r="B26">
        <v>40</v>
      </c>
      <c r="C26">
        <v>0</v>
      </c>
      <c r="D26">
        <v>0</v>
      </c>
      <c r="E26" s="80">
        <v>33.24</v>
      </c>
      <c r="F26" s="80">
        <v>3.5300000000000011</v>
      </c>
    </row>
    <row r="27" spans="1:6" x14ac:dyDescent="0.2">
      <c r="A27">
        <v>83</v>
      </c>
      <c r="B27">
        <v>40</v>
      </c>
      <c r="C27">
        <v>0</v>
      </c>
      <c r="D27">
        <v>0</v>
      </c>
      <c r="E27" s="80">
        <v>33.299999999999997</v>
      </c>
      <c r="F27" s="80">
        <v>3.5899999999999963</v>
      </c>
    </row>
    <row r="28" spans="1:6" x14ac:dyDescent="0.2">
      <c r="A28">
        <v>47</v>
      </c>
      <c r="B28">
        <v>5</v>
      </c>
      <c r="C28" t="s">
        <v>20</v>
      </c>
      <c r="D28">
        <v>2002</v>
      </c>
      <c r="E28" s="80">
        <v>33.36</v>
      </c>
      <c r="F28" s="80">
        <v>3.6499999999999986</v>
      </c>
    </row>
    <row r="29" spans="1:6" x14ac:dyDescent="0.2">
      <c r="A29">
        <v>82</v>
      </c>
      <c r="B29">
        <v>9</v>
      </c>
      <c r="C29" t="s">
        <v>30</v>
      </c>
      <c r="D29">
        <v>2003</v>
      </c>
      <c r="E29" s="80">
        <v>33.369999999999997</v>
      </c>
      <c r="F29" s="80">
        <v>3.6599999999999966</v>
      </c>
    </row>
    <row r="30" spans="1:6" x14ac:dyDescent="0.2">
      <c r="A30">
        <v>30</v>
      </c>
      <c r="B30">
        <v>5</v>
      </c>
      <c r="C30" t="s">
        <v>20</v>
      </c>
      <c r="D30">
        <v>2002</v>
      </c>
      <c r="E30" s="80">
        <v>33.549999999999997</v>
      </c>
      <c r="F30" s="80">
        <v>3.8399999999999963</v>
      </c>
    </row>
    <row r="31" spans="1:6" x14ac:dyDescent="0.2">
      <c r="A31">
        <v>62</v>
      </c>
      <c r="B31">
        <v>5</v>
      </c>
      <c r="C31" t="s">
        <v>20</v>
      </c>
      <c r="D31">
        <v>2002</v>
      </c>
      <c r="E31" s="80">
        <v>33.78</v>
      </c>
      <c r="F31" s="80">
        <v>4.07</v>
      </c>
    </row>
    <row r="32" spans="1:6" x14ac:dyDescent="0.2">
      <c r="A32">
        <v>64</v>
      </c>
      <c r="B32">
        <v>9</v>
      </c>
      <c r="C32" t="s">
        <v>30</v>
      </c>
      <c r="D32">
        <v>2003</v>
      </c>
      <c r="E32" s="80">
        <v>33.880000000000003</v>
      </c>
      <c r="F32" s="80">
        <v>4.1700000000000017</v>
      </c>
    </row>
    <row r="33" spans="1:6" x14ac:dyDescent="0.2">
      <c r="A33">
        <v>48</v>
      </c>
      <c r="B33">
        <v>20</v>
      </c>
      <c r="C33" t="s">
        <v>500</v>
      </c>
      <c r="D33">
        <v>2011</v>
      </c>
      <c r="E33" s="80">
        <v>34.04</v>
      </c>
      <c r="F33" s="80">
        <v>4.3299999999999983</v>
      </c>
    </row>
    <row r="34" spans="1:6" x14ac:dyDescent="0.2">
      <c r="A34">
        <v>78</v>
      </c>
      <c r="B34">
        <v>20</v>
      </c>
      <c r="C34" t="s">
        <v>500</v>
      </c>
      <c r="D34">
        <v>2011</v>
      </c>
      <c r="E34" s="80">
        <v>34.18</v>
      </c>
      <c r="F34" s="80">
        <v>4.4699999999999989</v>
      </c>
    </row>
    <row r="35" spans="1:6" x14ac:dyDescent="0.2">
      <c r="A35">
        <v>52</v>
      </c>
      <c r="B35">
        <v>4</v>
      </c>
      <c r="C35" t="s">
        <v>18</v>
      </c>
      <c r="D35">
        <v>2006</v>
      </c>
      <c r="E35" s="80">
        <v>34.200000000000003</v>
      </c>
      <c r="F35" s="80">
        <v>4.490000000000002</v>
      </c>
    </row>
    <row r="36" spans="1:6" x14ac:dyDescent="0.2">
      <c r="A36">
        <v>31</v>
      </c>
      <c r="B36">
        <v>20</v>
      </c>
      <c r="C36" t="s">
        <v>500</v>
      </c>
      <c r="D36">
        <v>2011</v>
      </c>
      <c r="E36" s="80">
        <v>34.24</v>
      </c>
      <c r="F36" s="80">
        <v>4.5300000000000011</v>
      </c>
    </row>
    <row r="37" spans="1:6" x14ac:dyDescent="0.2">
      <c r="A37">
        <v>81</v>
      </c>
      <c r="B37">
        <v>4</v>
      </c>
      <c r="C37" t="s">
        <v>18</v>
      </c>
      <c r="D37">
        <v>2006</v>
      </c>
      <c r="E37" s="80">
        <v>34.25</v>
      </c>
      <c r="F37" s="80">
        <v>4.5399999999999991</v>
      </c>
    </row>
    <row r="38" spans="1:6" x14ac:dyDescent="0.2">
      <c r="A38">
        <v>1</v>
      </c>
      <c r="B38">
        <v>9</v>
      </c>
      <c r="C38" t="s">
        <v>30</v>
      </c>
      <c r="D38">
        <v>2003</v>
      </c>
      <c r="E38" s="80">
        <v>34.56</v>
      </c>
      <c r="F38" s="80">
        <v>4.8500000000000014</v>
      </c>
    </row>
    <row r="39" spans="1:6" x14ac:dyDescent="0.2">
      <c r="A39">
        <v>61</v>
      </c>
      <c r="B39">
        <v>20</v>
      </c>
      <c r="C39" t="s">
        <v>500</v>
      </c>
      <c r="D39">
        <v>2011</v>
      </c>
      <c r="E39" s="80">
        <v>34.58</v>
      </c>
      <c r="F39" s="80">
        <v>4.8699999999999974</v>
      </c>
    </row>
    <row r="40" spans="1:6" x14ac:dyDescent="0.2">
      <c r="A40">
        <v>75</v>
      </c>
      <c r="B40">
        <v>6</v>
      </c>
      <c r="C40" t="s">
        <v>22</v>
      </c>
      <c r="D40">
        <v>2003</v>
      </c>
      <c r="E40" s="80">
        <v>35.14</v>
      </c>
      <c r="F40" s="80">
        <v>5.43</v>
      </c>
    </row>
    <row r="41" spans="1:6" x14ac:dyDescent="0.2">
      <c r="A41">
        <v>45</v>
      </c>
      <c r="B41">
        <v>6</v>
      </c>
      <c r="C41" t="s">
        <v>22</v>
      </c>
      <c r="D41">
        <v>2003</v>
      </c>
      <c r="E41" s="80">
        <v>35.24</v>
      </c>
      <c r="F41" s="80">
        <v>5.5300000000000011</v>
      </c>
    </row>
    <row r="42" spans="1:6" x14ac:dyDescent="0.2">
      <c r="A42">
        <v>27</v>
      </c>
      <c r="B42">
        <v>6</v>
      </c>
      <c r="C42" t="s">
        <v>22</v>
      </c>
      <c r="D42">
        <v>2003</v>
      </c>
      <c r="E42" s="80">
        <v>35.33</v>
      </c>
      <c r="F42" s="80">
        <v>5.6199999999999974</v>
      </c>
    </row>
    <row r="43" spans="1:6" x14ac:dyDescent="0.2">
      <c r="A43">
        <v>12</v>
      </c>
      <c r="B43">
        <v>6</v>
      </c>
      <c r="C43" t="s">
        <v>22</v>
      </c>
      <c r="D43">
        <v>2003</v>
      </c>
      <c r="E43" s="80">
        <v>35.340000000000003</v>
      </c>
      <c r="F43" s="80">
        <v>5.6300000000000026</v>
      </c>
    </row>
    <row r="44" spans="1:6" x14ac:dyDescent="0.2">
      <c r="A44">
        <v>65</v>
      </c>
      <c r="B44">
        <v>4</v>
      </c>
      <c r="C44" t="s">
        <v>18</v>
      </c>
      <c r="D44">
        <v>2006</v>
      </c>
      <c r="E44" s="80">
        <v>35.450000000000003</v>
      </c>
      <c r="F44" s="80">
        <v>5.740000000000002</v>
      </c>
    </row>
    <row r="45" spans="1:6" x14ac:dyDescent="0.2">
      <c r="A45">
        <v>19</v>
      </c>
      <c r="B45">
        <v>11</v>
      </c>
      <c r="C45" t="s">
        <v>34</v>
      </c>
      <c r="D45">
        <v>2006</v>
      </c>
      <c r="E45" s="80">
        <v>35.64</v>
      </c>
      <c r="F45" s="80">
        <v>5.93</v>
      </c>
    </row>
    <row r="46" spans="1:6" x14ac:dyDescent="0.2">
      <c r="A46">
        <v>59</v>
      </c>
      <c r="B46">
        <v>6</v>
      </c>
      <c r="C46" t="s">
        <v>22</v>
      </c>
      <c r="D46">
        <v>2003</v>
      </c>
      <c r="E46" s="80">
        <v>35.65</v>
      </c>
      <c r="F46" s="80">
        <v>5.9399999999999977</v>
      </c>
    </row>
    <row r="47" spans="1:6" x14ac:dyDescent="0.2">
      <c r="A47">
        <v>70</v>
      </c>
      <c r="B47">
        <v>2</v>
      </c>
      <c r="C47" t="s">
        <v>12</v>
      </c>
      <c r="D47">
        <v>2005</v>
      </c>
      <c r="E47" s="80">
        <v>35.75</v>
      </c>
      <c r="F47" s="80">
        <v>6.0399999999999991</v>
      </c>
    </row>
    <row r="48" spans="1:6" x14ac:dyDescent="0.2">
      <c r="A48">
        <v>37</v>
      </c>
      <c r="B48">
        <v>11</v>
      </c>
      <c r="C48" t="s">
        <v>34</v>
      </c>
      <c r="D48">
        <v>2006</v>
      </c>
      <c r="E48" s="80">
        <v>35.78</v>
      </c>
      <c r="F48" s="80">
        <v>6.07</v>
      </c>
    </row>
    <row r="49" spans="1:6" x14ac:dyDescent="0.2">
      <c r="A49">
        <v>39</v>
      </c>
      <c r="B49">
        <v>2</v>
      </c>
      <c r="C49" t="s">
        <v>12</v>
      </c>
      <c r="D49">
        <v>2005</v>
      </c>
      <c r="E49" s="80">
        <v>35.82</v>
      </c>
      <c r="F49" s="80">
        <v>6.1099999999999994</v>
      </c>
    </row>
    <row r="50" spans="1:6" x14ac:dyDescent="0.2">
      <c r="A50">
        <v>33</v>
      </c>
      <c r="B50">
        <v>4</v>
      </c>
      <c r="C50" t="s">
        <v>18</v>
      </c>
      <c r="D50">
        <v>2006</v>
      </c>
      <c r="E50" s="80">
        <v>35.840000000000003</v>
      </c>
      <c r="F50" s="80">
        <v>6.1300000000000026</v>
      </c>
    </row>
    <row r="51" spans="1:6" x14ac:dyDescent="0.2">
      <c r="A51">
        <v>54</v>
      </c>
      <c r="B51">
        <v>11</v>
      </c>
      <c r="C51" t="s">
        <v>34</v>
      </c>
      <c r="D51">
        <v>2006</v>
      </c>
      <c r="E51" s="80">
        <v>35.85</v>
      </c>
      <c r="F51" s="80">
        <v>6.1400000000000006</v>
      </c>
    </row>
    <row r="52" spans="1:6" x14ac:dyDescent="0.2">
      <c r="A52">
        <v>21</v>
      </c>
      <c r="B52">
        <v>2</v>
      </c>
      <c r="C52" t="s">
        <v>12</v>
      </c>
      <c r="D52">
        <v>2005</v>
      </c>
      <c r="E52" s="80">
        <v>36.26</v>
      </c>
      <c r="F52" s="80">
        <v>6.5499999999999972</v>
      </c>
    </row>
    <row r="53" spans="1:6" x14ac:dyDescent="0.2">
      <c r="A53">
        <v>16</v>
      </c>
      <c r="B53">
        <v>4</v>
      </c>
      <c r="C53" t="s">
        <v>18</v>
      </c>
      <c r="D53">
        <v>2006</v>
      </c>
      <c r="E53" s="80">
        <v>36.270000000000003</v>
      </c>
      <c r="F53" s="80">
        <v>6.5600000000000023</v>
      </c>
    </row>
    <row r="54" spans="1:6" x14ac:dyDescent="0.2">
      <c r="A54">
        <v>67</v>
      </c>
      <c r="B54">
        <v>11</v>
      </c>
      <c r="C54" t="s">
        <v>34</v>
      </c>
      <c r="D54">
        <v>2006</v>
      </c>
      <c r="E54" s="80">
        <v>36.28</v>
      </c>
      <c r="F54" s="80">
        <v>6.57</v>
      </c>
    </row>
    <row r="55" spans="1:6" x14ac:dyDescent="0.2">
      <c r="A55">
        <v>3</v>
      </c>
      <c r="B55">
        <v>4</v>
      </c>
      <c r="C55" t="s">
        <v>18</v>
      </c>
      <c r="D55">
        <v>2006</v>
      </c>
      <c r="E55" s="80">
        <v>36.43</v>
      </c>
      <c r="F55" s="80">
        <v>6.7199999999999989</v>
      </c>
    </row>
    <row r="56" spans="1:6" x14ac:dyDescent="0.2">
      <c r="A56">
        <v>5</v>
      </c>
      <c r="B56">
        <v>11</v>
      </c>
      <c r="C56" t="s">
        <v>34</v>
      </c>
      <c r="D56">
        <v>2006</v>
      </c>
      <c r="E56" s="80">
        <v>36.44</v>
      </c>
      <c r="F56" s="80">
        <v>6.7299999999999969</v>
      </c>
    </row>
    <row r="57" spans="1:6" x14ac:dyDescent="0.2">
      <c r="A57">
        <v>55</v>
      </c>
      <c r="B57">
        <v>2</v>
      </c>
      <c r="C57" t="s">
        <v>12</v>
      </c>
      <c r="D57">
        <v>2005</v>
      </c>
      <c r="E57" s="80">
        <v>36.51</v>
      </c>
      <c r="F57" s="80">
        <v>6.7999999999999972</v>
      </c>
    </row>
    <row r="58" spans="1:6" x14ac:dyDescent="0.2">
      <c r="A58">
        <v>6</v>
      </c>
      <c r="B58">
        <v>2</v>
      </c>
      <c r="C58" t="s">
        <v>12</v>
      </c>
      <c r="D58">
        <v>2005</v>
      </c>
      <c r="E58" s="80">
        <v>36.880000000000003</v>
      </c>
      <c r="F58" s="80">
        <v>7.1700000000000017</v>
      </c>
    </row>
    <row r="59" spans="1:6" x14ac:dyDescent="0.2">
      <c r="A59">
        <v>49</v>
      </c>
      <c r="B59">
        <v>40</v>
      </c>
      <c r="C59">
        <v>0</v>
      </c>
      <c r="D59">
        <v>0</v>
      </c>
      <c r="E59" s="80">
        <v>37.42</v>
      </c>
      <c r="F59" s="80">
        <v>7.7100000000000009</v>
      </c>
    </row>
    <row r="60" spans="1:6" x14ac:dyDescent="0.2">
      <c r="A60">
        <v>2</v>
      </c>
      <c r="B60">
        <v>3</v>
      </c>
      <c r="C60" t="s">
        <v>15</v>
      </c>
      <c r="D60">
        <v>2003</v>
      </c>
      <c r="E60" s="80">
        <v>37.549999999999997</v>
      </c>
      <c r="F60" s="80">
        <v>7.8399999999999963</v>
      </c>
    </row>
    <row r="61" spans="1:6" x14ac:dyDescent="0.2">
      <c r="A61">
        <v>53</v>
      </c>
      <c r="B61">
        <v>12</v>
      </c>
      <c r="C61" t="s">
        <v>37</v>
      </c>
      <c r="D61">
        <v>2006</v>
      </c>
      <c r="E61" s="80">
        <v>38.130000000000003</v>
      </c>
      <c r="F61" s="80">
        <v>8.4200000000000017</v>
      </c>
    </row>
    <row r="62" spans="1:6" x14ac:dyDescent="0.2">
      <c r="A62">
        <v>36</v>
      </c>
      <c r="B62">
        <v>12</v>
      </c>
      <c r="C62" t="s">
        <v>37</v>
      </c>
      <c r="D62">
        <v>2006</v>
      </c>
      <c r="E62" s="80">
        <v>39.159999999999997</v>
      </c>
      <c r="F62" s="80">
        <v>9.4499999999999957</v>
      </c>
    </row>
    <row r="63" spans="1:6" x14ac:dyDescent="0.2">
      <c r="A63">
        <v>4</v>
      </c>
      <c r="B63">
        <v>12</v>
      </c>
      <c r="C63" t="s">
        <v>37</v>
      </c>
      <c r="D63">
        <v>2006</v>
      </c>
      <c r="E63" s="80">
        <v>39.61</v>
      </c>
      <c r="F63" s="80">
        <v>9.8999999999999986</v>
      </c>
    </row>
    <row r="64" spans="1:6" x14ac:dyDescent="0.2">
      <c r="A64">
        <v>79</v>
      </c>
      <c r="B64">
        <v>5</v>
      </c>
      <c r="C64" t="s">
        <v>20</v>
      </c>
      <c r="D64">
        <v>2002</v>
      </c>
      <c r="E64" s="80">
        <v>40.119999999999997</v>
      </c>
      <c r="F64" s="80">
        <v>10.409999999999997</v>
      </c>
    </row>
    <row r="65" spans="1:6" x14ac:dyDescent="0.2">
      <c r="A65">
        <v>41</v>
      </c>
      <c r="B65">
        <v>52</v>
      </c>
      <c r="C65" t="s">
        <v>71</v>
      </c>
      <c r="D65">
        <v>2006</v>
      </c>
      <c r="E65" s="80">
        <v>40.22</v>
      </c>
      <c r="F65" s="80">
        <v>10.509999999999998</v>
      </c>
    </row>
    <row r="66" spans="1:6" x14ac:dyDescent="0.2">
      <c r="A66">
        <v>68</v>
      </c>
      <c r="B66">
        <v>12</v>
      </c>
      <c r="C66" t="s">
        <v>37</v>
      </c>
      <c r="D66">
        <v>2006</v>
      </c>
      <c r="E66" s="80">
        <v>40.619999999999997</v>
      </c>
      <c r="F66" s="80">
        <v>10.909999999999997</v>
      </c>
    </row>
    <row r="67" spans="1:6" x14ac:dyDescent="0.2">
      <c r="A67">
        <v>71</v>
      </c>
      <c r="B67">
        <v>52</v>
      </c>
      <c r="C67" t="s">
        <v>71</v>
      </c>
      <c r="D67">
        <v>2006</v>
      </c>
      <c r="E67" s="80">
        <v>41.45</v>
      </c>
      <c r="F67" s="80">
        <v>11.740000000000002</v>
      </c>
    </row>
    <row r="68" spans="1:6" x14ac:dyDescent="0.2">
      <c r="A68">
        <v>29</v>
      </c>
      <c r="B68">
        <v>58</v>
      </c>
      <c r="C68" t="s">
        <v>76</v>
      </c>
      <c r="D68">
        <v>2007</v>
      </c>
      <c r="E68" s="80">
        <v>41.72</v>
      </c>
      <c r="F68" s="80">
        <v>12.009999999999998</v>
      </c>
    </row>
    <row r="69" spans="1:6" x14ac:dyDescent="0.2">
      <c r="A69">
        <v>14</v>
      </c>
      <c r="B69">
        <v>58</v>
      </c>
      <c r="C69" t="s">
        <v>76</v>
      </c>
      <c r="D69">
        <v>2007</v>
      </c>
      <c r="E69" s="80">
        <v>42.06</v>
      </c>
      <c r="F69" s="80">
        <v>12.350000000000001</v>
      </c>
    </row>
    <row r="70" spans="1:6" x14ac:dyDescent="0.2">
      <c r="A70">
        <v>26</v>
      </c>
      <c r="B70">
        <v>52</v>
      </c>
      <c r="C70" t="s">
        <v>71</v>
      </c>
      <c r="D70">
        <v>2006</v>
      </c>
      <c r="E70" s="80">
        <v>42.1</v>
      </c>
      <c r="F70" s="80">
        <v>12.39</v>
      </c>
    </row>
    <row r="71" spans="1:6" x14ac:dyDescent="0.2">
      <c r="A71">
        <v>10</v>
      </c>
      <c r="B71">
        <v>52</v>
      </c>
      <c r="C71" t="s">
        <v>71</v>
      </c>
      <c r="D71">
        <v>2006</v>
      </c>
      <c r="E71" s="80">
        <v>42.17</v>
      </c>
      <c r="F71" s="80">
        <v>12.46</v>
      </c>
    </row>
    <row r="72" spans="1:6" x14ac:dyDescent="0.2">
      <c r="A72">
        <v>76</v>
      </c>
      <c r="B72">
        <v>58</v>
      </c>
      <c r="C72" t="s">
        <v>76</v>
      </c>
      <c r="D72">
        <v>2007</v>
      </c>
      <c r="E72" s="80">
        <v>42.21</v>
      </c>
      <c r="F72" s="80">
        <v>12.5</v>
      </c>
    </row>
    <row r="73" spans="1:6" x14ac:dyDescent="0.2">
      <c r="A73">
        <v>46</v>
      </c>
      <c r="B73">
        <v>58</v>
      </c>
      <c r="C73" t="s">
        <v>76</v>
      </c>
      <c r="D73">
        <v>2007</v>
      </c>
      <c r="E73" s="80">
        <v>42.46</v>
      </c>
      <c r="F73" s="80">
        <v>12.75</v>
      </c>
    </row>
    <row r="74" spans="1:6" x14ac:dyDescent="0.2">
      <c r="A74">
        <v>11</v>
      </c>
      <c r="B74">
        <v>56</v>
      </c>
      <c r="C74" t="s">
        <v>75</v>
      </c>
      <c r="D74">
        <v>2007</v>
      </c>
      <c r="E74" s="80">
        <v>42.61</v>
      </c>
      <c r="F74" s="80">
        <v>12.899999999999999</v>
      </c>
    </row>
    <row r="75" spans="1:6" x14ac:dyDescent="0.2">
      <c r="A75">
        <v>23</v>
      </c>
      <c r="B75">
        <v>56</v>
      </c>
      <c r="C75" t="s">
        <v>75</v>
      </c>
      <c r="D75">
        <v>2007</v>
      </c>
      <c r="E75" s="80">
        <v>43.62</v>
      </c>
      <c r="F75" s="80">
        <v>13.909999999999997</v>
      </c>
    </row>
    <row r="76" spans="1:6" x14ac:dyDescent="0.2">
      <c r="A76">
        <v>7</v>
      </c>
      <c r="B76">
        <v>54</v>
      </c>
      <c r="C76" t="s">
        <v>73</v>
      </c>
      <c r="D76">
        <v>2007</v>
      </c>
      <c r="E76" s="80">
        <v>44.18</v>
      </c>
      <c r="F76" s="80">
        <v>14.469999999999999</v>
      </c>
    </row>
    <row r="77" spans="1:6" x14ac:dyDescent="0.2">
      <c r="A77">
        <v>22</v>
      </c>
      <c r="B77">
        <v>54</v>
      </c>
      <c r="C77" t="s">
        <v>73</v>
      </c>
      <c r="D77">
        <v>2007</v>
      </c>
      <c r="E77" s="80">
        <v>44.7</v>
      </c>
      <c r="F77" s="80">
        <v>14.990000000000002</v>
      </c>
    </row>
    <row r="78" spans="1:6" x14ac:dyDescent="0.2">
      <c r="A78">
        <v>40</v>
      </c>
      <c r="B78">
        <v>56</v>
      </c>
      <c r="C78" t="s">
        <v>75</v>
      </c>
      <c r="D78">
        <v>2007</v>
      </c>
      <c r="E78" s="80">
        <v>45.23</v>
      </c>
      <c r="F78" s="80">
        <v>15.519999999999996</v>
      </c>
    </row>
    <row r="79" spans="1:6" x14ac:dyDescent="0.2">
      <c r="A79">
        <v>58</v>
      </c>
      <c r="B79">
        <v>56</v>
      </c>
      <c r="C79" t="s">
        <v>75</v>
      </c>
      <c r="D79">
        <v>2007</v>
      </c>
      <c r="E79" s="80">
        <v>45.78</v>
      </c>
      <c r="F79" s="80">
        <v>16.07</v>
      </c>
    </row>
    <row r="80" spans="1:6" x14ac:dyDescent="0.2">
      <c r="A80">
        <v>77</v>
      </c>
      <c r="B80">
        <v>56</v>
      </c>
      <c r="C80" t="s">
        <v>75</v>
      </c>
      <c r="D80">
        <v>2007</v>
      </c>
      <c r="E80" s="80">
        <v>46.27</v>
      </c>
      <c r="F80" s="80">
        <v>16.560000000000002</v>
      </c>
    </row>
    <row r="81" spans="1:6" x14ac:dyDescent="0.2">
      <c r="A81">
        <v>38</v>
      </c>
      <c r="B81">
        <v>54</v>
      </c>
      <c r="C81" t="s">
        <v>73</v>
      </c>
      <c r="D81">
        <v>2007</v>
      </c>
      <c r="E81" s="80">
        <v>46.54</v>
      </c>
      <c r="F81" s="80">
        <v>16.829999999999998</v>
      </c>
    </row>
    <row r="82" spans="1:6" x14ac:dyDescent="0.2">
      <c r="A82">
        <v>69</v>
      </c>
      <c r="B82">
        <v>54</v>
      </c>
      <c r="C82" t="s">
        <v>73</v>
      </c>
      <c r="D82">
        <v>2007</v>
      </c>
      <c r="E82" s="80">
        <v>47.38</v>
      </c>
      <c r="F82" s="80">
        <v>17.670000000000002</v>
      </c>
    </row>
    <row r="83" spans="1:6" x14ac:dyDescent="0.2">
      <c r="A83">
        <v>56</v>
      </c>
      <c r="B83">
        <v>54</v>
      </c>
      <c r="C83" t="s">
        <v>73</v>
      </c>
      <c r="D83">
        <v>2007</v>
      </c>
      <c r="E83" s="80">
        <v>47.56</v>
      </c>
      <c r="F83" s="80">
        <v>17.850000000000001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90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3.8320312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83</v>
      </c>
      <c r="B2">
        <v>8</v>
      </c>
      <c r="C2" t="s">
        <v>28</v>
      </c>
      <c r="D2">
        <v>2000</v>
      </c>
      <c r="E2" s="80">
        <v>25.99</v>
      </c>
    </row>
    <row r="3" spans="1:6" x14ac:dyDescent="0.2">
      <c r="A3">
        <v>81</v>
      </c>
      <c r="B3">
        <v>31</v>
      </c>
      <c r="C3">
        <v>0</v>
      </c>
      <c r="D3">
        <v>0</v>
      </c>
      <c r="E3" s="80">
        <v>26.042999999999999</v>
      </c>
      <c r="F3" s="80">
        <v>5.3000000000000824E-2</v>
      </c>
    </row>
    <row r="4" spans="1:6" x14ac:dyDescent="0.2">
      <c r="A4">
        <v>70</v>
      </c>
      <c r="B4">
        <v>8</v>
      </c>
      <c r="C4" t="s">
        <v>28</v>
      </c>
      <c r="D4">
        <v>2000</v>
      </c>
      <c r="E4" s="80">
        <v>26.044</v>
      </c>
      <c r="F4" s="80">
        <v>5.4000000000002046E-2</v>
      </c>
    </row>
    <row r="5" spans="1:6" x14ac:dyDescent="0.2">
      <c r="A5">
        <v>38</v>
      </c>
      <c r="B5">
        <v>8</v>
      </c>
      <c r="C5" t="s">
        <v>28</v>
      </c>
      <c r="D5">
        <v>2000</v>
      </c>
      <c r="E5" s="80">
        <v>26.224</v>
      </c>
      <c r="F5" s="80">
        <v>0.23400000000000176</v>
      </c>
    </row>
    <row r="6" spans="1:6" x14ac:dyDescent="0.2">
      <c r="A6">
        <v>55</v>
      </c>
      <c r="B6">
        <v>8</v>
      </c>
      <c r="C6" t="s">
        <v>28</v>
      </c>
      <c r="D6">
        <v>2000</v>
      </c>
      <c r="E6" s="80">
        <v>26.234000000000002</v>
      </c>
      <c r="F6" s="80">
        <v>0.24400000000000333</v>
      </c>
    </row>
    <row r="7" spans="1:6" x14ac:dyDescent="0.2">
      <c r="A7">
        <v>67</v>
      </c>
      <c r="B7">
        <v>31</v>
      </c>
      <c r="C7">
        <v>0</v>
      </c>
      <c r="D7">
        <v>0</v>
      </c>
      <c r="E7" s="80">
        <v>26.241</v>
      </c>
      <c r="F7" s="80">
        <v>0.25100000000000122</v>
      </c>
    </row>
    <row r="8" spans="1:6" x14ac:dyDescent="0.2">
      <c r="A8">
        <v>36</v>
      </c>
      <c r="B8">
        <v>31</v>
      </c>
      <c r="C8">
        <v>0</v>
      </c>
      <c r="D8">
        <v>0</v>
      </c>
      <c r="E8" s="80">
        <v>26.297999999999998</v>
      </c>
      <c r="F8" s="80">
        <v>0.30799999999999983</v>
      </c>
    </row>
    <row r="9" spans="1:6" x14ac:dyDescent="0.2">
      <c r="A9">
        <v>20</v>
      </c>
      <c r="B9">
        <v>31</v>
      </c>
      <c r="C9">
        <v>0</v>
      </c>
      <c r="D9">
        <v>0</v>
      </c>
      <c r="E9" s="80">
        <v>26.382999999999999</v>
      </c>
      <c r="F9" s="80">
        <v>0.39300000000000068</v>
      </c>
    </row>
    <row r="10" spans="1:6" x14ac:dyDescent="0.2">
      <c r="A10">
        <v>21</v>
      </c>
      <c r="B10">
        <v>8</v>
      </c>
      <c r="C10" t="s">
        <v>28</v>
      </c>
      <c r="D10">
        <v>2000</v>
      </c>
      <c r="E10" s="80">
        <v>26.422000000000001</v>
      </c>
      <c r="F10" s="80">
        <v>0.43200000000000216</v>
      </c>
    </row>
    <row r="11" spans="1:6" x14ac:dyDescent="0.2">
      <c r="A11">
        <v>52</v>
      </c>
      <c r="B11">
        <v>31</v>
      </c>
      <c r="C11">
        <v>0</v>
      </c>
      <c r="D11">
        <v>0</v>
      </c>
      <c r="E11" s="80">
        <v>26.434000000000001</v>
      </c>
      <c r="F11" s="80">
        <v>0.44400000000000261</v>
      </c>
    </row>
    <row r="12" spans="1:6" x14ac:dyDescent="0.2">
      <c r="A12">
        <v>6</v>
      </c>
      <c r="B12">
        <v>8</v>
      </c>
      <c r="C12" t="s">
        <v>28</v>
      </c>
      <c r="D12">
        <v>2000</v>
      </c>
      <c r="E12" s="80">
        <v>26.454000000000001</v>
      </c>
      <c r="F12" s="80">
        <v>0.46400000000000219</v>
      </c>
    </row>
    <row r="13" spans="1:6" x14ac:dyDescent="0.2">
      <c r="A13">
        <v>23</v>
      </c>
      <c r="B13">
        <v>10</v>
      </c>
      <c r="C13" t="s">
        <v>32</v>
      </c>
      <c r="D13">
        <v>2001</v>
      </c>
      <c r="E13" s="80">
        <v>26.907</v>
      </c>
      <c r="F13" s="80">
        <v>0.91700000000000159</v>
      </c>
    </row>
    <row r="14" spans="1:6" x14ac:dyDescent="0.2">
      <c r="A14">
        <v>7</v>
      </c>
      <c r="B14">
        <v>10</v>
      </c>
      <c r="C14" t="s">
        <v>32</v>
      </c>
      <c r="D14">
        <v>2001</v>
      </c>
      <c r="E14" s="80">
        <v>26.974</v>
      </c>
      <c r="F14" s="80">
        <v>0.98400000000000176</v>
      </c>
    </row>
    <row r="15" spans="1:6" x14ac:dyDescent="0.2">
      <c r="A15">
        <v>68</v>
      </c>
      <c r="B15">
        <v>10</v>
      </c>
      <c r="C15" t="s">
        <v>32</v>
      </c>
      <c r="D15">
        <v>2001</v>
      </c>
      <c r="E15" s="80">
        <v>26.992999999999999</v>
      </c>
      <c r="F15" s="80">
        <v>1.0030000000000001</v>
      </c>
    </row>
    <row r="16" spans="1:6" x14ac:dyDescent="0.2">
      <c r="A16">
        <v>82</v>
      </c>
      <c r="B16">
        <v>10</v>
      </c>
      <c r="C16" t="s">
        <v>32</v>
      </c>
      <c r="D16">
        <v>2001</v>
      </c>
      <c r="E16" s="80">
        <v>27.036000000000001</v>
      </c>
      <c r="F16" s="80">
        <v>1.0460000000000029</v>
      </c>
    </row>
    <row r="17" spans="1:6" x14ac:dyDescent="0.2">
      <c r="A17">
        <v>53</v>
      </c>
      <c r="B17">
        <v>10</v>
      </c>
      <c r="C17" t="s">
        <v>32</v>
      </c>
      <c r="D17">
        <v>2001</v>
      </c>
      <c r="E17" s="80">
        <v>27.516999999999999</v>
      </c>
      <c r="F17" s="80">
        <v>1.527000000000001</v>
      </c>
    </row>
    <row r="18" spans="1:6" x14ac:dyDescent="0.2">
      <c r="A18">
        <v>22</v>
      </c>
      <c r="B18">
        <v>27</v>
      </c>
      <c r="C18" t="s">
        <v>53</v>
      </c>
      <c r="D18">
        <v>2002</v>
      </c>
      <c r="E18" s="80">
        <v>27.55</v>
      </c>
      <c r="F18" s="80">
        <v>1.5600000000000023</v>
      </c>
    </row>
    <row r="19" spans="1:6" x14ac:dyDescent="0.2">
      <c r="A19">
        <v>69</v>
      </c>
      <c r="B19">
        <v>27</v>
      </c>
      <c r="C19" t="s">
        <v>53</v>
      </c>
      <c r="D19">
        <v>2002</v>
      </c>
      <c r="E19" s="80">
        <v>27.663</v>
      </c>
      <c r="F19" s="80">
        <v>1.6730000000000018</v>
      </c>
    </row>
    <row r="20" spans="1:6" x14ac:dyDescent="0.2">
      <c r="A20">
        <v>86</v>
      </c>
      <c r="B20">
        <v>27</v>
      </c>
      <c r="C20" t="s">
        <v>53</v>
      </c>
      <c r="D20">
        <v>2002</v>
      </c>
      <c r="E20" s="80">
        <v>27.792999999999999</v>
      </c>
      <c r="F20" s="80">
        <v>1.8030000000000008</v>
      </c>
    </row>
    <row r="21" spans="1:6" x14ac:dyDescent="0.2">
      <c r="A21">
        <v>24</v>
      </c>
      <c r="B21">
        <v>40</v>
      </c>
      <c r="C21">
        <v>0</v>
      </c>
      <c r="D21">
        <v>0</v>
      </c>
      <c r="E21" s="80">
        <v>27.933</v>
      </c>
      <c r="F21" s="80">
        <v>1.9430000000000014</v>
      </c>
    </row>
    <row r="22" spans="1:6" x14ac:dyDescent="0.2">
      <c r="A22">
        <v>40</v>
      </c>
      <c r="B22">
        <v>40</v>
      </c>
      <c r="C22">
        <v>0</v>
      </c>
      <c r="D22">
        <v>0</v>
      </c>
      <c r="E22" s="80">
        <v>27.949000000000002</v>
      </c>
      <c r="F22" s="80">
        <v>1.9590000000000032</v>
      </c>
    </row>
    <row r="23" spans="1:6" x14ac:dyDescent="0.2">
      <c r="A23">
        <v>54</v>
      </c>
      <c r="B23">
        <v>27</v>
      </c>
      <c r="C23" t="s">
        <v>53</v>
      </c>
      <c r="D23">
        <v>2002</v>
      </c>
      <c r="E23" s="80">
        <v>27.951000000000001</v>
      </c>
      <c r="F23" s="80">
        <v>1.9610000000000021</v>
      </c>
    </row>
    <row r="24" spans="1:6" x14ac:dyDescent="0.2">
      <c r="A24">
        <v>39</v>
      </c>
      <c r="B24">
        <v>27</v>
      </c>
      <c r="C24" t="s">
        <v>53</v>
      </c>
      <c r="D24">
        <v>2002</v>
      </c>
      <c r="E24" s="80">
        <v>27.959</v>
      </c>
      <c r="F24" s="80">
        <v>1.9690000000000012</v>
      </c>
    </row>
    <row r="25" spans="1:6" x14ac:dyDescent="0.2">
      <c r="A25">
        <v>5</v>
      </c>
      <c r="B25">
        <v>27</v>
      </c>
      <c r="C25" t="s">
        <v>53</v>
      </c>
      <c r="D25">
        <v>2002</v>
      </c>
      <c r="E25" s="80">
        <v>27.975000000000001</v>
      </c>
      <c r="F25" s="80">
        <v>1.985000000000003</v>
      </c>
    </row>
    <row r="26" spans="1:6" x14ac:dyDescent="0.2">
      <c r="A26">
        <v>8</v>
      </c>
      <c r="B26">
        <v>40</v>
      </c>
      <c r="C26">
        <v>0</v>
      </c>
      <c r="D26">
        <v>0</v>
      </c>
      <c r="E26" s="80">
        <v>28.067</v>
      </c>
      <c r="F26" s="80">
        <v>2.0770000000000017</v>
      </c>
    </row>
    <row r="27" spans="1:6" x14ac:dyDescent="0.2">
      <c r="A27">
        <v>37</v>
      </c>
      <c r="B27">
        <v>10</v>
      </c>
      <c r="C27" t="s">
        <v>32</v>
      </c>
      <c r="D27">
        <v>2001</v>
      </c>
      <c r="E27" s="80">
        <v>28.245999999999999</v>
      </c>
      <c r="F27" s="80">
        <v>2.2560000000000002</v>
      </c>
    </row>
    <row r="28" spans="1:6" x14ac:dyDescent="0.2">
      <c r="A28">
        <v>72</v>
      </c>
      <c r="B28">
        <v>47</v>
      </c>
      <c r="C28">
        <v>0</v>
      </c>
      <c r="D28">
        <v>0</v>
      </c>
      <c r="E28" s="80">
        <v>28.26</v>
      </c>
      <c r="F28" s="80">
        <v>2.2700000000000031</v>
      </c>
    </row>
    <row r="29" spans="1:6" x14ac:dyDescent="0.2">
      <c r="A29">
        <v>87</v>
      </c>
      <c r="B29">
        <v>40</v>
      </c>
      <c r="C29">
        <v>0</v>
      </c>
      <c r="D29">
        <v>0</v>
      </c>
      <c r="E29" s="80">
        <v>28.277000000000001</v>
      </c>
      <c r="F29" s="80">
        <v>2.2870000000000026</v>
      </c>
    </row>
    <row r="30" spans="1:6" x14ac:dyDescent="0.2">
      <c r="A30">
        <v>88</v>
      </c>
      <c r="B30">
        <v>47</v>
      </c>
      <c r="C30">
        <v>0</v>
      </c>
      <c r="D30">
        <v>0</v>
      </c>
      <c r="E30" s="80">
        <v>28.347999999999999</v>
      </c>
      <c r="F30" s="80">
        <v>2.3580000000000005</v>
      </c>
    </row>
    <row r="31" spans="1:6" x14ac:dyDescent="0.2">
      <c r="A31">
        <v>41</v>
      </c>
      <c r="B31">
        <v>47</v>
      </c>
      <c r="C31">
        <v>0</v>
      </c>
      <c r="D31">
        <v>0</v>
      </c>
      <c r="E31" s="80">
        <v>28.588999999999999</v>
      </c>
      <c r="F31" s="80">
        <v>2.5990000000000002</v>
      </c>
    </row>
    <row r="32" spans="1:6" x14ac:dyDescent="0.2">
      <c r="A32">
        <v>57</v>
      </c>
      <c r="B32">
        <v>47</v>
      </c>
      <c r="C32">
        <v>0</v>
      </c>
      <c r="D32">
        <v>0</v>
      </c>
      <c r="E32" s="80">
        <v>28.794</v>
      </c>
      <c r="F32" s="80">
        <v>2.804000000000002</v>
      </c>
    </row>
    <row r="33" spans="1:6" x14ac:dyDescent="0.2">
      <c r="A33">
        <v>34</v>
      </c>
      <c r="B33">
        <v>5</v>
      </c>
      <c r="C33" t="s">
        <v>20</v>
      </c>
      <c r="D33">
        <v>2002</v>
      </c>
      <c r="E33" s="80">
        <v>28.88</v>
      </c>
      <c r="F33" s="80">
        <v>2.8900000000000006</v>
      </c>
    </row>
    <row r="34" spans="1:6" x14ac:dyDescent="0.2">
      <c r="A34">
        <v>18</v>
      </c>
      <c r="B34">
        <v>5</v>
      </c>
      <c r="C34" t="s">
        <v>20</v>
      </c>
      <c r="D34">
        <v>2002</v>
      </c>
      <c r="E34" s="80">
        <v>29.009</v>
      </c>
      <c r="F34" s="80">
        <v>3.0190000000000019</v>
      </c>
    </row>
    <row r="35" spans="1:6" x14ac:dyDescent="0.2">
      <c r="A35">
        <v>25</v>
      </c>
      <c r="B35">
        <v>47</v>
      </c>
      <c r="C35">
        <v>0</v>
      </c>
      <c r="D35">
        <v>0</v>
      </c>
      <c r="E35" s="80">
        <v>29.06</v>
      </c>
      <c r="F35" s="80">
        <v>3.0700000000000003</v>
      </c>
    </row>
    <row r="36" spans="1:6" x14ac:dyDescent="0.2">
      <c r="A36">
        <v>79</v>
      </c>
      <c r="B36">
        <v>5</v>
      </c>
      <c r="C36" t="s">
        <v>20</v>
      </c>
      <c r="D36">
        <v>2002</v>
      </c>
      <c r="E36" s="80">
        <v>29.134</v>
      </c>
      <c r="F36" s="80">
        <v>3.1440000000000019</v>
      </c>
    </row>
    <row r="37" spans="1:6" x14ac:dyDescent="0.2">
      <c r="A37">
        <v>66</v>
      </c>
      <c r="B37">
        <v>5</v>
      </c>
      <c r="C37" t="s">
        <v>20</v>
      </c>
      <c r="D37">
        <v>2002</v>
      </c>
      <c r="E37" s="80">
        <v>29.198</v>
      </c>
      <c r="F37" s="80">
        <v>3.208000000000002</v>
      </c>
    </row>
    <row r="38" spans="1:6" x14ac:dyDescent="0.2">
      <c r="A38">
        <v>44</v>
      </c>
      <c r="B38">
        <v>1</v>
      </c>
      <c r="C38" t="s">
        <v>9</v>
      </c>
      <c r="D38">
        <v>2005</v>
      </c>
      <c r="E38" s="80">
        <v>29.388999999999999</v>
      </c>
      <c r="F38" s="80">
        <v>3.3990000000000009</v>
      </c>
    </row>
    <row r="39" spans="1:6" x14ac:dyDescent="0.2">
      <c r="A39">
        <v>80</v>
      </c>
      <c r="B39">
        <v>6</v>
      </c>
      <c r="C39" t="s">
        <v>22</v>
      </c>
      <c r="D39">
        <v>2003</v>
      </c>
      <c r="E39" s="80">
        <v>29.555</v>
      </c>
      <c r="F39" s="80">
        <v>3.5650000000000013</v>
      </c>
    </row>
    <row r="40" spans="1:6" x14ac:dyDescent="0.2">
      <c r="A40">
        <v>28</v>
      </c>
      <c r="B40">
        <v>1</v>
      </c>
      <c r="C40" t="s">
        <v>9</v>
      </c>
      <c r="D40">
        <v>2005</v>
      </c>
      <c r="E40" s="80">
        <v>29.594999999999999</v>
      </c>
      <c r="F40" s="80">
        <v>3.6050000000000004</v>
      </c>
    </row>
    <row r="41" spans="1:6" x14ac:dyDescent="0.2">
      <c r="A41">
        <v>9</v>
      </c>
      <c r="B41">
        <v>47</v>
      </c>
      <c r="C41">
        <v>0</v>
      </c>
      <c r="D41">
        <v>0</v>
      </c>
      <c r="E41" s="80">
        <v>29.626000000000001</v>
      </c>
      <c r="F41" s="80">
        <v>3.6360000000000028</v>
      </c>
    </row>
    <row r="42" spans="1:6" x14ac:dyDescent="0.2">
      <c r="A42">
        <v>94</v>
      </c>
      <c r="B42">
        <v>1</v>
      </c>
      <c r="C42" t="s">
        <v>9</v>
      </c>
      <c r="D42">
        <v>2005</v>
      </c>
      <c r="E42" s="80">
        <v>29.64</v>
      </c>
      <c r="F42" s="80">
        <v>3.6500000000000021</v>
      </c>
    </row>
    <row r="43" spans="1:6" x14ac:dyDescent="0.2">
      <c r="A43">
        <v>65</v>
      </c>
      <c r="B43">
        <v>6</v>
      </c>
      <c r="C43" t="s">
        <v>22</v>
      </c>
      <c r="D43">
        <v>2003</v>
      </c>
      <c r="E43" s="80">
        <v>29.678999999999998</v>
      </c>
      <c r="F43" s="80">
        <v>3.6890000000000001</v>
      </c>
    </row>
    <row r="44" spans="1:6" x14ac:dyDescent="0.2">
      <c r="A44">
        <v>2</v>
      </c>
      <c r="B44">
        <v>5</v>
      </c>
      <c r="C44" t="s">
        <v>20</v>
      </c>
      <c r="D44">
        <v>2002</v>
      </c>
      <c r="E44" s="80">
        <v>29.794</v>
      </c>
      <c r="F44" s="80">
        <v>3.804000000000002</v>
      </c>
    </row>
    <row r="45" spans="1:6" x14ac:dyDescent="0.2">
      <c r="A45">
        <v>77</v>
      </c>
      <c r="B45">
        <v>1</v>
      </c>
      <c r="C45" t="s">
        <v>9</v>
      </c>
      <c r="D45">
        <v>2005</v>
      </c>
      <c r="E45" s="80">
        <v>29.795999999999999</v>
      </c>
      <c r="F45" s="80">
        <v>3.8060000000000009</v>
      </c>
    </row>
    <row r="46" spans="1:6" x14ac:dyDescent="0.2">
      <c r="A46">
        <v>62</v>
      </c>
      <c r="B46">
        <v>1</v>
      </c>
      <c r="C46" t="s">
        <v>9</v>
      </c>
      <c r="D46">
        <v>2005</v>
      </c>
      <c r="E46" s="80">
        <v>29.853999999999999</v>
      </c>
      <c r="F46" s="80">
        <v>3.8640000000000008</v>
      </c>
    </row>
    <row r="47" spans="1:6" x14ac:dyDescent="0.2">
      <c r="A47">
        <v>50</v>
      </c>
      <c r="B47">
        <v>5</v>
      </c>
      <c r="C47" t="s">
        <v>20</v>
      </c>
      <c r="D47">
        <v>2002</v>
      </c>
      <c r="E47" s="80">
        <v>29.966999999999999</v>
      </c>
      <c r="F47" s="80">
        <v>3.9770000000000003</v>
      </c>
    </row>
    <row r="48" spans="1:6" x14ac:dyDescent="0.2">
      <c r="A48">
        <v>19</v>
      </c>
      <c r="B48">
        <v>6</v>
      </c>
      <c r="C48" t="s">
        <v>22</v>
      </c>
      <c r="D48">
        <v>2003</v>
      </c>
      <c r="E48" s="80">
        <v>30.379000000000001</v>
      </c>
      <c r="F48" s="80">
        <v>4.3890000000000029</v>
      </c>
    </row>
    <row r="49" spans="1:6" x14ac:dyDescent="0.2">
      <c r="A49">
        <v>35</v>
      </c>
      <c r="B49">
        <v>6</v>
      </c>
      <c r="C49" t="s">
        <v>22</v>
      </c>
      <c r="D49">
        <v>2003</v>
      </c>
      <c r="E49" s="80">
        <v>30.449000000000002</v>
      </c>
      <c r="F49" s="80">
        <v>4.4590000000000032</v>
      </c>
    </row>
    <row r="50" spans="1:6" x14ac:dyDescent="0.2">
      <c r="A50">
        <v>64</v>
      </c>
      <c r="B50">
        <v>14</v>
      </c>
      <c r="C50" t="s">
        <v>41</v>
      </c>
      <c r="D50">
        <v>2005</v>
      </c>
      <c r="E50" s="80">
        <v>30.821000000000002</v>
      </c>
      <c r="F50" s="80">
        <v>4.8310000000000031</v>
      </c>
    </row>
    <row r="51" spans="1:6" x14ac:dyDescent="0.2">
      <c r="A51">
        <v>51</v>
      </c>
      <c r="B51">
        <v>6</v>
      </c>
      <c r="C51" t="s">
        <v>22</v>
      </c>
      <c r="D51">
        <v>2003</v>
      </c>
      <c r="E51" s="80">
        <v>30.911000000000001</v>
      </c>
      <c r="F51" s="80">
        <v>4.9210000000000029</v>
      </c>
    </row>
    <row r="52" spans="1:6" x14ac:dyDescent="0.2">
      <c r="A52">
        <v>14</v>
      </c>
      <c r="B52">
        <v>1</v>
      </c>
      <c r="C52" t="s">
        <v>9</v>
      </c>
      <c r="D52">
        <v>2005</v>
      </c>
      <c r="E52" s="80">
        <v>30.928000000000001</v>
      </c>
      <c r="F52" s="80">
        <v>4.9380000000000024</v>
      </c>
    </row>
    <row r="53" spans="1:6" x14ac:dyDescent="0.2">
      <c r="A53">
        <v>93</v>
      </c>
      <c r="B53">
        <v>14</v>
      </c>
      <c r="C53" t="s">
        <v>41</v>
      </c>
      <c r="D53">
        <v>2005</v>
      </c>
      <c r="E53" s="80">
        <v>30.963999999999999</v>
      </c>
      <c r="F53" s="80">
        <v>4.9740000000000002</v>
      </c>
    </row>
    <row r="54" spans="1:6" x14ac:dyDescent="0.2">
      <c r="A54">
        <v>12</v>
      </c>
      <c r="B54">
        <v>14</v>
      </c>
      <c r="C54" t="s">
        <v>41</v>
      </c>
      <c r="D54">
        <v>2005</v>
      </c>
      <c r="E54" s="80">
        <v>30.992999999999999</v>
      </c>
      <c r="F54" s="80">
        <v>5.0030000000000001</v>
      </c>
    </row>
    <row r="55" spans="1:6" x14ac:dyDescent="0.2">
      <c r="A55">
        <v>3</v>
      </c>
      <c r="B55">
        <v>6</v>
      </c>
      <c r="C55" t="s">
        <v>22</v>
      </c>
      <c r="D55">
        <v>2003</v>
      </c>
      <c r="E55" s="80">
        <v>31.103999999999999</v>
      </c>
      <c r="F55" s="80">
        <v>5.1140000000000008</v>
      </c>
    </row>
    <row r="56" spans="1:6" x14ac:dyDescent="0.2">
      <c r="A56">
        <v>89</v>
      </c>
      <c r="B56">
        <v>11</v>
      </c>
      <c r="C56" t="s">
        <v>34</v>
      </c>
      <c r="D56">
        <v>2006</v>
      </c>
      <c r="E56" s="80">
        <v>31.288</v>
      </c>
      <c r="F56" s="80">
        <v>5.2980000000000018</v>
      </c>
    </row>
    <row r="57" spans="1:6" x14ac:dyDescent="0.2">
      <c r="A57">
        <v>92</v>
      </c>
      <c r="B57">
        <v>2</v>
      </c>
      <c r="C57" t="s">
        <v>12</v>
      </c>
      <c r="D57">
        <v>2005</v>
      </c>
      <c r="E57" s="80">
        <v>31.658999999999999</v>
      </c>
      <c r="F57" s="80">
        <v>5.6690000000000005</v>
      </c>
    </row>
    <row r="58" spans="1:6" x14ac:dyDescent="0.2">
      <c r="A58">
        <v>74</v>
      </c>
      <c r="B58">
        <v>11</v>
      </c>
      <c r="C58" t="s">
        <v>34</v>
      </c>
      <c r="D58">
        <v>2006</v>
      </c>
      <c r="E58" s="80">
        <v>31.843</v>
      </c>
      <c r="F58" s="80">
        <v>5.8530000000000015</v>
      </c>
    </row>
    <row r="59" spans="1:6" x14ac:dyDescent="0.2">
      <c r="A59">
        <v>30</v>
      </c>
      <c r="B59">
        <v>2</v>
      </c>
      <c r="C59" t="s">
        <v>12</v>
      </c>
      <c r="D59">
        <v>2005</v>
      </c>
      <c r="E59" s="80">
        <v>32.005000000000003</v>
      </c>
      <c r="F59" s="80">
        <v>6.0150000000000041</v>
      </c>
    </row>
    <row r="60" spans="1:6" x14ac:dyDescent="0.2">
      <c r="A60">
        <v>13</v>
      </c>
      <c r="B60">
        <v>2</v>
      </c>
      <c r="C60" t="s">
        <v>12</v>
      </c>
      <c r="D60">
        <v>2005</v>
      </c>
      <c r="E60" s="80">
        <v>32.109000000000002</v>
      </c>
      <c r="F60" s="80">
        <v>6.1190000000000033</v>
      </c>
    </row>
    <row r="61" spans="1:6" x14ac:dyDescent="0.2">
      <c r="A61">
        <v>46</v>
      </c>
      <c r="B61">
        <v>2</v>
      </c>
      <c r="C61" t="s">
        <v>12</v>
      </c>
      <c r="D61">
        <v>2005</v>
      </c>
      <c r="E61" s="80">
        <v>32.255000000000003</v>
      </c>
      <c r="F61" s="80">
        <v>6.2650000000000041</v>
      </c>
    </row>
    <row r="62" spans="1:6" x14ac:dyDescent="0.2">
      <c r="A62">
        <v>63</v>
      </c>
      <c r="B62">
        <v>2</v>
      </c>
      <c r="C62" t="s">
        <v>12</v>
      </c>
      <c r="D62">
        <v>2005</v>
      </c>
      <c r="E62" s="80">
        <v>32.427999999999997</v>
      </c>
      <c r="F62" s="80">
        <v>6.4379999999999988</v>
      </c>
    </row>
    <row r="63" spans="1:6" x14ac:dyDescent="0.2">
      <c r="A63">
        <v>15</v>
      </c>
      <c r="B63">
        <v>11</v>
      </c>
      <c r="C63" t="s">
        <v>34</v>
      </c>
      <c r="D63">
        <v>2006</v>
      </c>
      <c r="E63" s="80">
        <v>32.545999999999999</v>
      </c>
      <c r="F63" s="80">
        <v>6.5560000000000009</v>
      </c>
    </row>
    <row r="64" spans="1:6" x14ac:dyDescent="0.2">
      <c r="A64">
        <v>59</v>
      </c>
      <c r="B64">
        <v>11</v>
      </c>
      <c r="C64" t="s">
        <v>34</v>
      </c>
      <c r="D64">
        <v>2006</v>
      </c>
      <c r="E64" s="80">
        <v>32.884</v>
      </c>
      <c r="F64" s="80">
        <v>6.8940000000000019</v>
      </c>
    </row>
    <row r="65" spans="1:6" x14ac:dyDescent="0.2">
      <c r="A65">
        <v>85</v>
      </c>
      <c r="B65">
        <v>48</v>
      </c>
      <c r="C65">
        <v>0</v>
      </c>
      <c r="D65">
        <v>0</v>
      </c>
      <c r="E65" s="80">
        <v>33.247999999999998</v>
      </c>
      <c r="F65" s="80">
        <v>7.2579999999999991</v>
      </c>
    </row>
    <row r="66" spans="1:6" x14ac:dyDescent="0.2">
      <c r="A66">
        <v>32</v>
      </c>
      <c r="B66">
        <v>11</v>
      </c>
      <c r="C66" t="s">
        <v>34</v>
      </c>
      <c r="D66">
        <v>2006</v>
      </c>
      <c r="E66" s="80">
        <v>33.616999999999997</v>
      </c>
      <c r="F66" s="80">
        <v>7.6269999999999989</v>
      </c>
    </row>
    <row r="67" spans="1:6" x14ac:dyDescent="0.2">
      <c r="A67">
        <v>42</v>
      </c>
      <c r="B67">
        <v>48</v>
      </c>
      <c r="C67">
        <v>0</v>
      </c>
      <c r="D67">
        <v>0</v>
      </c>
      <c r="E67" s="80">
        <v>33.76</v>
      </c>
      <c r="F67" s="80">
        <v>7.77</v>
      </c>
    </row>
    <row r="68" spans="1:6" x14ac:dyDescent="0.2">
      <c r="A68">
        <v>58</v>
      </c>
      <c r="B68">
        <v>48</v>
      </c>
      <c r="C68">
        <v>0</v>
      </c>
      <c r="D68">
        <v>0</v>
      </c>
      <c r="E68" s="80">
        <v>33.978999999999999</v>
      </c>
      <c r="F68" s="80">
        <v>7.9890000000000008</v>
      </c>
    </row>
    <row r="69" spans="1:6" x14ac:dyDescent="0.2">
      <c r="A69">
        <v>26</v>
      </c>
      <c r="B69">
        <v>48</v>
      </c>
      <c r="C69">
        <v>0</v>
      </c>
      <c r="D69">
        <v>0</v>
      </c>
      <c r="E69" s="80">
        <v>33.982999999999997</v>
      </c>
      <c r="F69" s="80">
        <v>7.9929999999999986</v>
      </c>
    </row>
    <row r="70" spans="1:6" x14ac:dyDescent="0.2">
      <c r="A70">
        <v>49</v>
      </c>
      <c r="B70">
        <v>11</v>
      </c>
      <c r="C70" t="s">
        <v>34</v>
      </c>
      <c r="D70">
        <v>2006</v>
      </c>
      <c r="E70" s="80">
        <v>33.997999999999998</v>
      </c>
      <c r="F70" s="80">
        <v>8.0079999999999991</v>
      </c>
    </row>
    <row r="71" spans="1:6" x14ac:dyDescent="0.2">
      <c r="A71">
        <v>71</v>
      </c>
      <c r="B71">
        <v>48</v>
      </c>
      <c r="C71">
        <v>0</v>
      </c>
      <c r="D71">
        <v>0</v>
      </c>
      <c r="E71" s="80">
        <v>34.052999999999997</v>
      </c>
      <c r="F71" s="80">
        <v>8.0629999999999988</v>
      </c>
    </row>
    <row r="72" spans="1:6" x14ac:dyDescent="0.2">
      <c r="A72">
        <v>10</v>
      </c>
      <c r="B72">
        <v>48</v>
      </c>
      <c r="C72">
        <v>0</v>
      </c>
      <c r="D72">
        <v>0</v>
      </c>
      <c r="E72" s="80">
        <v>34.395000000000003</v>
      </c>
      <c r="F72" s="80">
        <v>8.4050000000000047</v>
      </c>
    </row>
    <row r="73" spans="1:6" x14ac:dyDescent="0.2">
      <c r="A73">
        <v>76</v>
      </c>
      <c r="B73">
        <v>52</v>
      </c>
      <c r="C73" t="s">
        <v>71</v>
      </c>
      <c r="D73">
        <v>2006</v>
      </c>
      <c r="E73" s="80">
        <v>34.414999999999999</v>
      </c>
      <c r="F73" s="80">
        <v>8.4250000000000007</v>
      </c>
    </row>
    <row r="74" spans="1:6" x14ac:dyDescent="0.2">
      <c r="A74">
        <v>60</v>
      </c>
      <c r="B74">
        <v>52</v>
      </c>
      <c r="C74" t="s">
        <v>71</v>
      </c>
      <c r="D74">
        <v>2006</v>
      </c>
      <c r="E74" s="80">
        <v>34.886000000000003</v>
      </c>
      <c r="F74" s="80">
        <v>8.8960000000000043</v>
      </c>
    </row>
    <row r="75" spans="1:6" x14ac:dyDescent="0.2">
      <c r="A75">
        <v>91</v>
      </c>
      <c r="B75">
        <v>12</v>
      </c>
      <c r="C75" t="s">
        <v>37</v>
      </c>
      <c r="D75">
        <v>2006</v>
      </c>
      <c r="E75" s="80">
        <v>34.936</v>
      </c>
      <c r="F75" s="80">
        <v>8.9460000000000015</v>
      </c>
    </row>
    <row r="76" spans="1:6" x14ac:dyDescent="0.2">
      <c r="A76">
        <v>90</v>
      </c>
      <c r="B76">
        <v>52</v>
      </c>
      <c r="C76" t="s">
        <v>71</v>
      </c>
      <c r="D76">
        <v>2006</v>
      </c>
      <c r="E76" s="80">
        <v>35.305</v>
      </c>
      <c r="F76" s="80">
        <v>9.3150000000000013</v>
      </c>
    </row>
    <row r="77" spans="1:6" x14ac:dyDescent="0.2">
      <c r="A77">
        <v>75</v>
      </c>
      <c r="B77">
        <v>12</v>
      </c>
      <c r="C77" t="s">
        <v>37</v>
      </c>
      <c r="D77">
        <v>2006</v>
      </c>
      <c r="E77" s="80">
        <v>35.738999999999997</v>
      </c>
      <c r="F77" s="80">
        <v>9.7489999999999988</v>
      </c>
    </row>
    <row r="78" spans="1:6" x14ac:dyDescent="0.2">
      <c r="A78">
        <v>48</v>
      </c>
      <c r="B78">
        <v>52</v>
      </c>
      <c r="C78" t="s">
        <v>71</v>
      </c>
      <c r="D78">
        <v>2006</v>
      </c>
      <c r="E78" s="80">
        <v>36.182000000000002</v>
      </c>
      <c r="F78" s="80">
        <v>10.192000000000004</v>
      </c>
    </row>
    <row r="79" spans="1:6" x14ac:dyDescent="0.2">
      <c r="A79">
        <v>31</v>
      </c>
      <c r="B79">
        <v>52</v>
      </c>
      <c r="C79" t="s">
        <v>71</v>
      </c>
      <c r="D79">
        <v>2006</v>
      </c>
      <c r="E79" s="80">
        <v>36.470999999999997</v>
      </c>
      <c r="F79" s="80">
        <v>10.480999999999998</v>
      </c>
    </row>
    <row r="80" spans="1:6" x14ac:dyDescent="0.2">
      <c r="A80">
        <v>17</v>
      </c>
      <c r="B80">
        <v>52</v>
      </c>
      <c r="C80" t="s">
        <v>71</v>
      </c>
      <c r="D80">
        <v>2006</v>
      </c>
      <c r="E80" s="80">
        <v>37.515999999999998</v>
      </c>
      <c r="F80" s="80">
        <v>11.526</v>
      </c>
    </row>
    <row r="81" spans="1:6" x14ac:dyDescent="0.2">
      <c r="A81">
        <v>61</v>
      </c>
      <c r="B81">
        <v>12</v>
      </c>
      <c r="C81" t="s">
        <v>37</v>
      </c>
      <c r="D81">
        <v>2006</v>
      </c>
      <c r="E81" s="80">
        <v>37.685000000000002</v>
      </c>
      <c r="F81" s="80">
        <v>11.695000000000004</v>
      </c>
    </row>
    <row r="82" spans="1:6" x14ac:dyDescent="0.2">
      <c r="A82">
        <v>47</v>
      </c>
      <c r="B82">
        <v>12</v>
      </c>
      <c r="C82" t="s">
        <v>37</v>
      </c>
      <c r="D82">
        <v>2006</v>
      </c>
      <c r="E82" s="80">
        <v>37.832999999999998</v>
      </c>
      <c r="F82" s="80">
        <v>11.843</v>
      </c>
    </row>
    <row r="83" spans="1:6" x14ac:dyDescent="0.2">
      <c r="A83">
        <v>33</v>
      </c>
      <c r="B83">
        <v>12</v>
      </c>
      <c r="C83" t="s">
        <v>37</v>
      </c>
      <c r="D83">
        <v>2006</v>
      </c>
      <c r="E83" s="80">
        <v>37.901000000000003</v>
      </c>
      <c r="F83" s="80">
        <v>11.911000000000005</v>
      </c>
    </row>
    <row r="84" spans="1:6" x14ac:dyDescent="0.2">
      <c r="A84">
        <v>16</v>
      </c>
      <c r="B84">
        <v>12</v>
      </c>
      <c r="C84" t="s">
        <v>37</v>
      </c>
      <c r="D84">
        <v>2006</v>
      </c>
      <c r="E84" s="80">
        <v>38.506</v>
      </c>
      <c r="F84" s="80">
        <v>12.516000000000002</v>
      </c>
    </row>
    <row r="85" spans="1:6" x14ac:dyDescent="0.2">
      <c r="A85">
        <v>84</v>
      </c>
      <c r="B85">
        <v>50</v>
      </c>
      <c r="C85" t="s">
        <v>70</v>
      </c>
      <c r="D85">
        <v>2007</v>
      </c>
      <c r="E85" s="80">
        <v>39.226999999999997</v>
      </c>
      <c r="F85" s="80">
        <v>13.236999999999998</v>
      </c>
    </row>
    <row r="86" spans="1:6" x14ac:dyDescent="0.2">
      <c r="A86">
        <v>43</v>
      </c>
      <c r="B86">
        <v>50</v>
      </c>
      <c r="C86" t="s">
        <v>70</v>
      </c>
      <c r="D86">
        <v>2007</v>
      </c>
      <c r="E86" s="80">
        <v>39.509</v>
      </c>
      <c r="F86" s="80">
        <v>13.519000000000002</v>
      </c>
    </row>
    <row r="87" spans="1:6" x14ac:dyDescent="0.2">
      <c r="A87">
        <v>27</v>
      </c>
      <c r="B87">
        <v>50</v>
      </c>
      <c r="C87" t="s">
        <v>70</v>
      </c>
      <c r="D87">
        <v>2007</v>
      </c>
      <c r="E87" s="80">
        <v>39.668999999999997</v>
      </c>
      <c r="F87" s="80">
        <v>13.678999999999998</v>
      </c>
    </row>
    <row r="88" spans="1:6" x14ac:dyDescent="0.2">
      <c r="A88">
        <v>11</v>
      </c>
      <c r="B88">
        <v>50</v>
      </c>
      <c r="C88" t="s">
        <v>70</v>
      </c>
      <c r="D88">
        <v>2007</v>
      </c>
      <c r="E88" s="80">
        <v>39.945999999999998</v>
      </c>
      <c r="F88" s="80">
        <v>13.956</v>
      </c>
    </row>
    <row r="89" spans="1:6" x14ac:dyDescent="0.2">
      <c r="A89">
        <v>73</v>
      </c>
      <c r="B89">
        <v>50</v>
      </c>
      <c r="C89" t="s">
        <v>70</v>
      </c>
      <c r="D89">
        <v>2007</v>
      </c>
      <c r="E89" s="80">
        <v>40.183999999999997</v>
      </c>
      <c r="F89" s="80">
        <v>14.193999999999999</v>
      </c>
    </row>
    <row r="90" spans="1:6" x14ac:dyDescent="0.2">
      <c r="A90">
        <v>56</v>
      </c>
      <c r="B90">
        <v>50</v>
      </c>
      <c r="C90" t="s">
        <v>70</v>
      </c>
      <c r="D90">
        <v>2007</v>
      </c>
      <c r="E90" s="80">
        <v>40.445999999999998</v>
      </c>
      <c r="F90" s="80">
        <v>14.456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90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3.1640625" customWidth="1"/>
    <col min="4" max="4" width="10.83203125" customWidth="1"/>
    <col min="5" max="6" width="11" style="434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488</v>
      </c>
      <c r="E1" s="434" t="s">
        <v>483</v>
      </c>
    </row>
    <row r="2" spans="1:6" x14ac:dyDescent="0.2">
      <c r="A2">
        <v>68</v>
      </c>
      <c r="B2">
        <v>40</v>
      </c>
      <c r="C2">
        <v>0</v>
      </c>
      <c r="D2">
        <v>0</v>
      </c>
      <c r="E2" s="434">
        <v>6.38</v>
      </c>
    </row>
    <row r="3" spans="1:6" x14ac:dyDescent="0.2">
      <c r="A3">
        <v>99</v>
      </c>
      <c r="B3">
        <v>40</v>
      </c>
      <c r="C3">
        <v>0</v>
      </c>
      <c r="D3">
        <v>0</v>
      </c>
      <c r="E3" s="434">
        <v>6.3849999999999998</v>
      </c>
      <c r="F3" s="434">
        <v>4.9999999999998934E-3</v>
      </c>
    </row>
    <row r="4" spans="1:6" x14ac:dyDescent="0.2">
      <c r="A4">
        <v>83</v>
      </c>
      <c r="B4">
        <v>40</v>
      </c>
      <c r="C4">
        <v>0</v>
      </c>
      <c r="D4">
        <v>0</v>
      </c>
      <c r="E4" s="434">
        <v>6.4080000000000004</v>
      </c>
      <c r="F4" s="434">
        <v>2.8000000000000469E-2</v>
      </c>
    </row>
    <row r="5" spans="1:6" x14ac:dyDescent="0.2">
      <c r="A5">
        <v>52</v>
      </c>
      <c r="B5">
        <v>40</v>
      </c>
      <c r="C5">
        <v>0</v>
      </c>
      <c r="D5">
        <v>0</v>
      </c>
      <c r="E5" s="434">
        <v>6.4340000000000002</v>
      </c>
      <c r="F5" s="434">
        <v>5.400000000000027E-2</v>
      </c>
    </row>
    <row r="6" spans="1:6" x14ac:dyDescent="0.2">
      <c r="A6">
        <v>41</v>
      </c>
      <c r="B6">
        <v>10</v>
      </c>
      <c r="C6" t="s">
        <v>32</v>
      </c>
      <c r="D6">
        <v>2001</v>
      </c>
      <c r="E6" s="434">
        <v>6.4809999999999999</v>
      </c>
      <c r="F6" s="434">
        <v>0.10099999999999998</v>
      </c>
    </row>
    <row r="7" spans="1:6" x14ac:dyDescent="0.2">
      <c r="A7">
        <v>48</v>
      </c>
      <c r="B7">
        <v>31</v>
      </c>
      <c r="C7">
        <v>0</v>
      </c>
      <c r="D7">
        <v>0</v>
      </c>
      <c r="E7" s="434">
        <v>6.4880000000000004</v>
      </c>
      <c r="F7" s="434">
        <v>0.10800000000000054</v>
      </c>
    </row>
    <row r="8" spans="1:6" x14ac:dyDescent="0.2">
      <c r="A8">
        <v>72</v>
      </c>
      <c r="B8">
        <v>31</v>
      </c>
      <c r="C8">
        <v>0</v>
      </c>
      <c r="D8">
        <v>0</v>
      </c>
      <c r="E8" s="434">
        <v>6.4969999999999999</v>
      </c>
      <c r="F8" s="434">
        <v>0.11699999999999999</v>
      </c>
    </row>
    <row r="9" spans="1:6" x14ac:dyDescent="0.2">
      <c r="A9">
        <v>18</v>
      </c>
      <c r="B9">
        <v>47</v>
      </c>
      <c r="C9">
        <v>0</v>
      </c>
      <c r="D9">
        <v>0</v>
      </c>
      <c r="E9" s="434">
        <v>6.5110000000000001</v>
      </c>
      <c r="F9" s="434">
        <v>0.13100000000000023</v>
      </c>
    </row>
    <row r="10" spans="1:6" x14ac:dyDescent="0.2">
      <c r="A10">
        <v>32</v>
      </c>
      <c r="B10">
        <v>31</v>
      </c>
      <c r="C10">
        <v>0</v>
      </c>
      <c r="D10">
        <v>0</v>
      </c>
      <c r="E10" s="434">
        <v>6.5149999999999997</v>
      </c>
      <c r="F10" s="434">
        <v>0.13499999999999979</v>
      </c>
    </row>
    <row r="11" spans="1:6" x14ac:dyDescent="0.2">
      <c r="A11">
        <v>33</v>
      </c>
      <c r="B11">
        <v>40</v>
      </c>
      <c r="C11">
        <v>0</v>
      </c>
      <c r="D11">
        <v>0</v>
      </c>
      <c r="E11" s="434">
        <v>6.5179999999999998</v>
      </c>
      <c r="F11" s="434">
        <v>0.1379999999999999</v>
      </c>
    </row>
    <row r="12" spans="1:6" x14ac:dyDescent="0.2">
      <c r="A12">
        <v>20</v>
      </c>
      <c r="B12">
        <v>10</v>
      </c>
      <c r="C12" t="s">
        <v>32</v>
      </c>
      <c r="D12">
        <v>2001</v>
      </c>
      <c r="E12" s="434">
        <v>6.5350000000000001</v>
      </c>
      <c r="F12" s="434">
        <v>0.15500000000000025</v>
      </c>
    </row>
    <row r="13" spans="1:6" x14ac:dyDescent="0.2">
      <c r="A13">
        <v>16</v>
      </c>
      <c r="B13">
        <v>31</v>
      </c>
      <c r="C13">
        <v>0</v>
      </c>
      <c r="D13">
        <v>0</v>
      </c>
      <c r="E13" s="434">
        <v>6.5679999999999996</v>
      </c>
      <c r="F13" s="434">
        <v>0.18799999999999972</v>
      </c>
    </row>
    <row r="14" spans="1:6" x14ac:dyDescent="0.2">
      <c r="A14">
        <v>94</v>
      </c>
      <c r="B14">
        <v>31</v>
      </c>
      <c r="C14">
        <v>0</v>
      </c>
      <c r="D14">
        <v>0</v>
      </c>
      <c r="E14" s="434">
        <v>6.5679999999999996</v>
      </c>
      <c r="F14" s="434">
        <v>0.18799999999999972</v>
      </c>
    </row>
    <row r="15" spans="1:6" x14ac:dyDescent="0.2">
      <c r="A15">
        <v>69</v>
      </c>
      <c r="B15">
        <v>10</v>
      </c>
      <c r="C15" t="s">
        <v>32</v>
      </c>
      <c r="D15">
        <v>2001</v>
      </c>
      <c r="E15" s="434">
        <v>6.5789999999999997</v>
      </c>
      <c r="F15" s="434">
        <v>0.19899999999999984</v>
      </c>
    </row>
    <row r="16" spans="1:6" x14ac:dyDescent="0.2">
      <c r="A16">
        <v>98</v>
      </c>
      <c r="B16">
        <v>47</v>
      </c>
      <c r="C16">
        <v>0</v>
      </c>
      <c r="D16">
        <v>0</v>
      </c>
      <c r="E16" s="434">
        <v>6.5890000000000004</v>
      </c>
      <c r="F16" s="434">
        <v>0.20900000000000052</v>
      </c>
    </row>
    <row r="17" spans="1:6" x14ac:dyDescent="0.2">
      <c r="A17">
        <v>97</v>
      </c>
      <c r="B17">
        <v>10</v>
      </c>
      <c r="C17" t="s">
        <v>32</v>
      </c>
      <c r="D17">
        <v>2001</v>
      </c>
      <c r="E17" s="434">
        <v>6.5970000000000004</v>
      </c>
      <c r="F17" s="434">
        <v>0.21700000000000053</v>
      </c>
    </row>
    <row r="18" spans="1:6" x14ac:dyDescent="0.2">
      <c r="A18">
        <v>17</v>
      </c>
      <c r="B18">
        <v>40</v>
      </c>
      <c r="C18">
        <v>0</v>
      </c>
      <c r="D18">
        <v>0</v>
      </c>
      <c r="E18" s="434">
        <v>6.5990000000000002</v>
      </c>
      <c r="F18" s="434">
        <v>0.21900000000000031</v>
      </c>
    </row>
    <row r="19" spans="1:6" x14ac:dyDescent="0.2">
      <c r="A19">
        <v>40</v>
      </c>
      <c r="B19">
        <v>8</v>
      </c>
      <c r="C19" t="s">
        <v>28</v>
      </c>
      <c r="D19">
        <v>2000</v>
      </c>
      <c r="E19" s="434">
        <v>6.6180000000000003</v>
      </c>
      <c r="F19" s="434">
        <v>0.23800000000000043</v>
      </c>
    </row>
    <row r="20" spans="1:6" x14ac:dyDescent="0.2">
      <c r="A20">
        <v>85</v>
      </c>
      <c r="B20">
        <v>47</v>
      </c>
      <c r="C20">
        <v>0</v>
      </c>
      <c r="D20">
        <v>0</v>
      </c>
      <c r="E20" s="434">
        <v>6.6360000000000001</v>
      </c>
      <c r="F20" s="434">
        <v>0.25600000000000023</v>
      </c>
    </row>
    <row r="21" spans="1:6" x14ac:dyDescent="0.2">
      <c r="A21">
        <v>74</v>
      </c>
      <c r="B21">
        <v>5</v>
      </c>
      <c r="C21" t="s">
        <v>20</v>
      </c>
      <c r="D21">
        <v>2002</v>
      </c>
      <c r="E21" s="434">
        <v>6.6459999999999999</v>
      </c>
      <c r="F21" s="434">
        <v>0.26600000000000001</v>
      </c>
    </row>
    <row r="22" spans="1:6" x14ac:dyDescent="0.2">
      <c r="A22">
        <v>15</v>
      </c>
      <c r="B22">
        <v>5</v>
      </c>
      <c r="C22" t="s">
        <v>20</v>
      </c>
      <c r="D22">
        <v>2002</v>
      </c>
      <c r="E22" s="434">
        <v>6.6609999999999996</v>
      </c>
      <c r="F22" s="434">
        <v>0.28099999999999969</v>
      </c>
    </row>
    <row r="23" spans="1:6" x14ac:dyDescent="0.2">
      <c r="A23">
        <v>67</v>
      </c>
      <c r="B23">
        <v>47</v>
      </c>
      <c r="C23">
        <v>0</v>
      </c>
      <c r="D23">
        <v>0</v>
      </c>
      <c r="E23" s="434">
        <v>6.665</v>
      </c>
      <c r="F23" s="434">
        <v>0.28500000000000014</v>
      </c>
    </row>
    <row r="24" spans="1:6" x14ac:dyDescent="0.2">
      <c r="A24">
        <v>31</v>
      </c>
      <c r="B24">
        <v>5</v>
      </c>
      <c r="C24" t="s">
        <v>20</v>
      </c>
      <c r="D24">
        <v>2002</v>
      </c>
      <c r="E24" s="434">
        <v>6.68</v>
      </c>
      <c r="F24" s="434">
        <v>0.29999999999999982</v>
      </c>
    </row>
    <row r="25" spans="1:6" x14ac:dyDescent="0.2">
      <c r="A25">
        <v>53</v>
      </c>
      <c r="B25">
        <v>47</v>
      </c>
      <c r="C25">
        <v>0</v>
      </c>
      <c r="D25">
        <v>0</v>
      </c>
      <c r="E25" s="434">
        <v>6.6879999999999997</v>
      </c>
      <c r="F25" s="434">
        <v>0.30799999999999983</v>
      </c>
    </row>
    <row r="26" spans="1:6" x14ac:dyDescent="0.2">
      <c r="A26">
        <v>19</v>
      </c>
      <c r="B26">
        <v>8</v>
      </c>
      <c r="C26" t="s">
        <v>28</v>
      </c>
      <c r="D26">
        <v>2000</v>
      </c>
      <c r="E26" s="434">
        <v>6.702</v>
      </c>
      <c r="F26" s="434">
        <v>0.32200000000000006</v>
      </c>
    </row>
    <row r="27" spans="1:6" x14ac:dyDescent="0.2">
      <c r="A27">
        <v>70</v>
      </c>
      <c r="B27">
        <v>8</v>
      </c>
      <c r="C27" t="s">
        <v>28</v>
      </c>
      <c r="D27">
        <v>2000</v>
      </c>
      <c r="E27" s="434">
        <v>6.7210000000000001</v>
      </c>
      <c r="F27" s="434">
        <v>0.34100000000000019</v>
      </c>
    </row>
    <row r="28" spans="1:6" x14ac:dyDescent="0.2">
      <c r="A28">
        <v>95</v>
      </c>
      <c r="B28">
        <v>8</v>
      </c>
      <c r="C28" t="s">
        <v>28</v>
      </c>
      <c r="D28">
        <v>2000</v>
      </c>
      <c r="E28" s="434">
        <v>6.7629999999999999</v>
      </c>
      <c r="F28" s="434">
        <v>0.38300000000000001</v>
      </c>
    </row>
    <row r="29" spans="1:6" x14ac:dyDescent="0.2">
      <c r="A29">
        <v>9</v>
      </c>
      <c r="B29">
        <v>1</v>
      </c>
      <c r="C29" t="s">
        <v>9</v>
      </c>
      <c r="D29">
        <v>2005</v>
      </c>
      <c r="E29" s="434">
        <v>6.7690000000000001</v>
      </c>
      <c r="F29" s="434">
        <v>0.38900000000000023</v>
      </c>
    </row>
    <row r="30" spans="1:6" x14ac:dyDescent="0.2">
      <c r="A30">
        <v>30</v>
      </c>
      <c r="B30">
        <v>6</v>
      </c>
      <c r="C30" t="s">
        <v>22</v>
      </c>
      <c r="D30">
        <v>2003</v>
      </c>
      <c r="E30" s="434">
        <v>6.7789999999999999</v>
      </c>
      <c r="F30" s="434">
        <v>0.39900000000000002</v>
      </c>
    </row>
    <row r="31" spans="1:6" x14ac:dyDescent="0.2">
      <c r="A31">
        <v>14</v>
      </c>
      <c r="B31">
        <v>6</v>
      </c>
      <c r="C31" t="s">
        <v>22</v>
      </c>
      <c r="D31">
        <v>2003</v>
      </c>
      <c r="E31" s="434">
        <v>6.7839999999999998</v>
      </c>
      <c r="F31" s="434">
        <v>0.40399999999999991</v>
      </c>
    </row>
    <row r="32" spans="1:6" x14ac:dyDescent="0.2">
      <c r="A32">
        <v>21</v>
      </c>
      <c r="B32">
        <v>27</v>
      </c>
      <c r="C32" t="s">
        <v>53</v>
      </c>
      <c r="D32">
        <v>2002</v>
      </c>
      <c r="E32" s="434">
        <v>6.7839999999999998</v>
      </c>
      <c r="F32" s="434">
        <v>0.40399999999999991</v>
      </c>
    </row>
    <row r="33" spans="1:6" x14ac:dyDescent="0.2">
      <c r="A33">
        <v>42</v>
      </c>
      <c r="B33">
        <v>1</v>
      </c>
      <c r="C33" t="s">
        <v>9</v>
      </c>
      <c r="D33">
        <v>2005</v>
      </c>
      <c r="E33" s="434">
        <v>6.79</v>
      </c>
      <c r="F33" s="434">
        <v>0.41000000000000014</v>
      </c>
    </row>
    <row r="34" spans="1:6" x14ac:dyDescent="0.2">
      <c r="A34">
        <v>73</v>
      </c>
      <c r="B34">
        <v>6</v>
      </c>
      <c r="C34" t="s">
        <v>22</v>
      </c>
      <c r="D34">
        <v>2003</v>
      </c>
      <c r="E34" s="434">
        <v>6.7919999999999998</v>
      </c>
      <c r="F34" s="434">
        <v>0.41199999999999992</v>
      </c>
    </row>
    <row r="35" spans="1:6" x14ac:dyDescent="0.2">
      <c r="A35">
        <v>7</v>
      </c>
      <c r="B35">
        <v>14</v>
      </c>
      <c r="C35" t="s">
        <v>41</v>
      </c>
      <c r="D35">
        <v>2005</v>
      </c>
      <c r="E35" s="434">
        <v>6.8049999999999997</v>
      </c>
      <c r="F35" s="434">
        <v>0.42499999999999982</v>
      </c>
    </row>
    <row r="36" spans="1:6" x14ac:dyDescent="0.2">
      <c r="A36">
        <v>87</v>
      </c>
      <c r="B36">
        <v>5</v>
      </c>
      <c r="C36" t="s">
        <v>20</v>
      </c>
      <c r="D36">
        <v>2002</v>
      </c>
      <c r="E36" s="434">
        <v>6.8170000000000002</v>
      </c>
      <c r="F36" s="434">
        <v>0.43700000000000028</v>
      </c>
    </row>
    <row r="37" spans="1:6" x14ac:dyDescent="0.2">
      <c r="A37">
        <v>5</v>
      </c>
      <c r="B37">
        <v>27</v>
      </c>
      <c r="C37" t="s">
        <v>53</v>
      </c>
      <c r="D37">
        <v>2002</v>
      </c>
      <c r="E37" s="434">
        <v>6.8230000000000004</v>
      </c>
      <c r="F37" s="434">
        <v>0.4430000000000005</v>
      </c>
    </row>
    <row r="38" spans="1:6" x14ac:dyDescent="0.2">
      <c r="A38">
        <v>93</v>
      </c>
      <c r="B38">
        <v>27</v>
      </c>
      <c r="C38" t="s">
        <v>53</v>
      </c>
      <c r="D38">
        <v>2002</v>
      </c>
      <c r="E38" s="434">
        <v>6.8310000000000004</v>
      </c>
      <c r="F38" s="434">
        <v>0.45100000000000051</v>
      </c>
    </row>
    <row r="39" spans="1:6" x14ac:dyDescent="0.2">
      <c r="A39">
        <v>103</v>
      </c>
      <c r="B39">
        <v>6</v>
      </c>
      <c r="C39" t="s">
        <v>22</v>
      </c>
      <c r="D39">
        <v>2003</v>
      </c>
      <c r="E39" s="434">
        <v>6.8360000000000003</v>
      </c>
      <c r="F39" s="434">
        <v>0.45600000000000041</v>
      </c>
    </row>
    <row r="40" spans="1:6" x14ac:dyDescent="0.2">
      <c r="A40">
        <v>46</v>
      </c>
      <c r="B40">
        <v>6</v>
      </c>
      <c r="C40" t="s">
        <v>22</v>
      </c>
      <c r="D40">
        <v>2003</v>
      </c>
      <c r="E40" s="434">
        <v>6.8440000000000003</v>
      </c>
      <c r="F40" s="434">
        <v>0.46400000000000041</v>
      </c>
    </row>
    <row r="41" spans="1:6" x14ac:dyDescent="0.2">
      <c r="A41">
        <v>43</v>
      </c>
      <c r="B41">
        <v>14</v>
      </c>
      <c r="C41" t="s">
        <v>41</v>
      </c>
      <c r="D41">
        <v>2005</v>
      </c>
      <c r="E41" s="434">
        <v>6.8680000000000003</v>
      </c>
      <c r="F41" s="434">
        <v>0.48800000000000043</v>
      </c>
    </row>
    <row r="42" spans="1:6" x14ac:dyDescent="0.2">
      <c r="A42">
        <v>104</v>
      </c>
      <c r="B42">
        <v>5</v>
      </c>
      <c r="C42" t="s">
        <v>20</v>
      </c>
      <c r="D42">
        <v>2002</v>
      </c>
      <c r="E42" s="434">
        <v>6.8730000000000002</v>
      </c>
      <c r="F42" s="434">
        <v>0.49300000000000033</v>
      </c>
    </row>
    <row r="43" spans="1:6" x14ac:dyDescent="0.2">
      <c r="A43">
        <v>47</v>
      </c>
      <c r="B43">
        <v>5</v>
      </c>
      <c r="C43" t="s">
        <v>20</v>
      </c>
      <c r="D43">
        <v>2002</v>
      </c>
      <c r="E43" s="434">
        <v>6.8849999999999998</v>
      </c>
      <c r="F43" s="434">
        <v>0.50499999999999989</v>
      </c>
    </row>
    <row r="44" spans="1:6" x14ac:dyDescent="0.2">
      <c r="A44">
        <v>10</v>
      </c>
      <c r="B44">
        <v>48</v>
      </c>
      <c r="C44">
        <v>0</v>
      </c>
      <c r="D44">
        <v>0</v>
      </c>
      <c r="E44" s="434">
        <v>6.907</v>
      </c>
      <c r="F44" s="434">
        <v>0.52700000000000014</v>
      </c>
    </row>
    <row r="45" spans="1:6" x14ac:dyDescent="0.2">
      <c r="A45">
        <v>13</v>
      </c>
      <c r="B45">
        <v>11</v>
      </c>
      <c r="C45" t="s">
        <v>34</v>
      </c>
      <c r="D45">
        <v>2006</v>
      </c>
      <c r="E45" s="434">
        <v>6.907</v>
      </c>
      <c r="F45" s="434">
        <v>0.52700000000000014</v>
      </c>
    </row>
    <row r="46" spans="1:6" x14ac:dyDescent="0.2">
      <c r="A46">
        <v>29</v>
      </c>
      <c r="B46">
        <v>48</v>
      </c>
      <c r="C46">
        <v>0</v>
      </c>
      <c r="D46">
        <v>0</v>
      </c>
      <c r="E46" s="434">
        <v>6.9169999999999998</v>
      </c>
      <c r="F46" s="434">
        <v>0.53699999999999992</v>
      </c>
    </row>
    <row r="47" spans="1:6" x14ac:dyDescent="0.2">
      <c r="A47">
        <v>86</v>
      </c>
      <c r="B47">
        <v>6</v>
      </c>
      <c r="C47" t="s">
        <v>22</v>
      </c>
      <c r="D47">
        <v>2003</v>
      </c>
      <c r="E47" s="434">
        <v>6.9169999999999998</v>
      </c>
      <c r="F47" s="434">
        <v>0.53699999999999992</v>
      </c>
    </row>
    <row r="48" spans="1:6" x14ac:dyDescent="0.2">
      <c r="A48">
        <v>71</v>
      </c>
      <c r="B48">
        <v>27</v>
      </c>
      <c r="C48" t="s">
        <v>53</v>
      </c>
      <c r="D48">
        <v>2002</v>
      </c>
      <c r="E48" s="434">
        <v>6.9240000000000004</v>
      </c>
      <c r="F48" s="434">
        <v>0.54400000000000048</v>
      </c>
    </row>
    <row r="49" spans="1:6" x14ac:dyDescent="0.2">
      <c r="A49">
        <v>45</v>
      </c>
      <c r="B49">
        <v>48</v>
      </c>
      <c r="C49">
        <v>0</v>
      </c>
      <c r="D49">
        <v>0</v>
      </c>
      <c r="E49" s="434">
        <v>6.9320000000000004</v>
      </c>
      <c r="F49" s="434">
        <v>0.55200000000000049</v>
      </c>
    </row>
    <row r="50" spans="1:6" x14ac:dyDescent="0.2">
      <c r="A50">
        <v>92</v>
      </c>
      <c r="B50">
        <v>48</v>
      </c>
      <c r="C50">
        <v>0</v>
      </c>
      <c r="D50">
        <v>0</v>
      </c>
      <c r="E50" s="434">
        <v>6.9329999999999998</v>
      </c>
      <c r="F50" s="434">
        <v>0.55299999999999994</v>
      </c>
    </row>
    <row r="51" spans="1:6" x14ac:dyDescent="0.2">
      <c r="A51">
        <v>25</v>
      </c>
      <c r="B51">
        <v>1</v>
      </c>
      <c r="C51" t="s">
        <v>9</v>
      </c>
      <c r="D51">
        <v>2005</v>
      </c>
      <c r="E51" s="434">
        <v>6.9349999999999996</v>
      </c>
      <c r="F51" s="434">
        <v>0.55499999999999972</v>
      </c>
    </row>
    <row r="52" spans="1:6" x14ac:dyDescent="0.2">
      <c r="A52">
        <v>44</v>
      </c>
      <c r="B52">
        <v>2</v>
      </c>
      <c r="C52" t="s">
        <v>12</v>
      </c>
      <c r="D52">
        <v>2005</v>
      </c>
      <c r="E52" s="434">
        <v>6.9409999999999998</v>
      </c>
      <c r="F52" s="434">
        <v>0.56099999999999994</v>
      </c>
    </row>
    <row r="53" spans="1:6" x14ac:dyDescent="0.2">
      <c r="A53">
        <v>8</v>
      </c>
      <c r="B53">
        <v>2</v>
      </c>
      <c r="C53" t="s">
        <v>12</v>
      </c>
      <c r="D53">
        <v>2005</v>
      </c>
      <c r="E53" s="434">
        <v>6.9450000000000003</v>
      </c>
      <c r="F53" s="434">
        <v>0.56500000000000039</v>
      </c>
    </row>
    <row r="54" spans="1:6" x14ac:dyDescent="0.2">
      <c r="A54">
        <v>59</v>
      </c>
      <c r="B54">
        <v>1</v>
      </c>
      <c r="C54" t="s">
        <v>9</v>
      </c>
      <c r="D54">
        <v>2005</v>
      </c>
      <c r="E54" s="434">
        <v>6.9470000000000001</v>
      </c>
      <c r="F54" s="434">
        <v>0.56700000000000017</v>
      </c>
    </row>
    <row r="55" spans="1:6" x14ac:dyDescent="0.2">
      <c r="A55">
        <v>96</v>
      </c>
      <c r="B55">
        <v>1</v>
      </c>
      <c r="C55" t="s">
        <v>9</v>
      </c>
      <c r="D55">
        <v>2005</v>
      </c>
      <c r="E55" s="434">
        <v>6.9489999999999998</v>
      </c>
      <c r="F55" s="434">
        <v>0.56899999999999995</v>
      </c>
    </row>
    <row r="56" spans="1:6" x14ac:dyDescent="0.2">
      <c r="A56">
        <v>65</v>
      </c>
      <c r="B56">
        <v>48</v>
      </c>
      <c r="C56">
        <v>0</v>
      </c>
      <c r="D56">
        <v>0</v>
      </c>
      <c r="E56" s="434">
        <v>6.9580000000000002</v>
      </c>
      <c r="F56" s="434">
        <v>0.57800000000000029</v>
      </c>
    </row>
    <row r="57" spans="1:6" x14ac:dyDescent="0.2">
      <c r="A57">
        <v>75</v>
      </c>
      <c r="B57">
        <v>1</v>
      </c>
      <c r="C57" t="s">
        <v>9</v>
      </c>
      <c r="D57">
        <v>2005</v>
      </c>
      <c r="E57" s="434">
        <v>6.9589999999999996</v>
      </c>
      <c r="F57" s="434">
        <v>0.57899999999999974</v>
      </c>
    </row>
    <row r="58" spans="1:6" x14ac:dyDescent="0.2">
      <c r="A58">
        <v>84</v>
      </c>
      <c r="B58">
        <v>1</v>
      </c>
      <c r="C58" t="s">
        <v>9</v>
      </c>
      <c r="D58">
        <v>2005</v>
      </c>
      <c r="E58" s="434">
        <v>6.97</v>
      </c>
      <c r="F58" s="434">
        <v>0.58999999999999986</v>
      </c>
    </row>
    <row r="59" spans="1:6" x14ac:dyDescent="0.2">
      <c r="A59">
        <v>50</v>
      </c>
      <c r="B59">
        <v>11</v>
      </c>
      <c r="C59" t="s">
        <v>34</v>
      </c>
      <c r="D59">
        <v>2006</v>
      </c>
      <c r="E59" s="434">
        <v>6.9779999999999998</v>
      </c>
      <c r="F59" s="434">
        <v>0.59799999999999986</v>
      </c>
    </row>
    <row r="60" spans="1:6" x14ac:dyDescent="0.2">
      <c r="A60">
        <v>27</v>
      </c>
      <c r="B60">
        <v>11</v>
      </c>
      <c r="C60" t="s">
        <v>34</v>
      </c>
      <c r="D60">
        <v>2006</v>
      </c>
      <c r="E60" s="434">
        <v>6.9820000000000002</v>
      </c>
      <c r="F60" s="434">
        <v>0.60200000000000031</v>
      </c>
    </row>
    <row r="61" spans="1:6" x14ac:dyDescent="0.2">
      <c r="A61">
        <v>88</v>
      </c>
      <c r="B61">
        <v>11</v>
      </c>
      <c r="C61" t="s">
        <v>34</v>
      </c>
      <c r="D61">
        <v>2006</v>
      </c>
      <c r="E61" s="434">
        <v>7.0090000000000003</v>
      </c>
      <c r="F61" s="434">
        <v>0.62900000000000045</v>
      </c>
    </row>
    <row r="62" spans="1:6" x14ac:dyDescent="0.2">
      <c r="A62">
        <v>12</v>
      </c>
      <c r="B62">
        <v>12</v>
      </c>
      <c r="C62" t="s">
        <v>37</v>
      </c>
      <c r="D62">
        <v>2006</v>
      </c>
      <c r="E62" s="434">
        <v>7.0110000000000001</v>
      </c>
      <c r="F62" s="434">
        <v>0.63100000000000023</v>
      </c>
    </row>
    <row r="63" spans="1:6" x14ac:dyDescent="0.2">
      <c r="A63">
        <v>82</v>
      </c>
      <c r="B63">
        <v>48</v>
      </c>
      <c r="C63">
        <v>0</v>
      </c>
      <c r="D63">
        <v>0</v>
      </c>
      <c r="E63" s="434">
        <v>7.0229999999999997</v>
      </c>
      <c r="F63" s="434">
        <v>0.64299999999999979</v>
      </c>
    </row>
    <row r="64" spans="1:6" x14ac:dyDescent="0.2">
      <c r="A64">
        <v>24</v>
      </c>
      <c r="B64">
        <v>2</v>
      </c>
      <c r="C64" t="s">
        <v>12</v>
      </c>
      <c r="D64">
        <v>2005</v>
      </c>
      <c r="E64" s="434">
        <v>7.0279999999999996</v>
      </c>
      <c r="F64" s="434">
        <v>0.64799999999999969</v>
      </c>
    </row>
    <row r="65" spans="1:6" x14ac:dyDescent="0.2">
      <c r="A65">
        <v>105</v>
      </c>
      <c r="B65">
        <v>48</v>
      </c>
      <c r="C65">
        <v>0</v>
      </c>
      <c r="D65">
        <v>0</v>
      </c>
      <c r="E65" s="434">
        <v>7.0490000000000004</v>
      </c>
      <c r="F65" s="434">
        <v>0.66900000000000048</v>
      </c>
    </row>
    <row r="66" spans="1:6" x14ac:dyDescent="0.2">
      <c r="A66">
        <v>28</v>
      </c>
      <c r="B66">
        <v>12</v>
      </c>
      <c r="C66" t="s">
        <v>37</v>
      </c>
      <c r="D66">
        <v>2006</v>
      </c>
      <c r="E66" s="434">
        <v>7.05</v>
      </c>
      <c r="F66" s="434">
        <v>0.66999999999999993</v>
      </c>
    </row>
    <row r="67" spans="1:6" x14ac:dyDescent="0.2">
      <c r="A67">
        <v>77</v>
      </c>
      <c r="B67">
        <v>11</v>
      </c>
      <c r="C67" t="s">
        <v>34</v>
      </c>
      <c r="D67">
        <v>2006</v>
      </c>
      <c r="E67" s="434">
        <v>7.0519999999999996</v>
      </c>
      <c r="F67" s="434">
        <v>0.67199999999999971</v>
      </c>
    </row>
    <row r="68" spans="1:6" x14ac:dyDescent="0.2">
      <c r="A68">
        <v>37</v>
      </c>
      <c r="B68">
        <v>12</v>
      </c>
      <c r="C68" t="s">
        <v>37</v>
      </c>
      <c r="D68">
        <v>2006</v>
      </c>
      <c r="E68" s="434">
        <v>7.056</v>
      </c>
      <c r="F68" s="434">
        <v>0.67600000000000016</v>
      </c>
    </row>
    <row r="69" spans="1:6" x14ac:dyDescent="0.2">
      <c r="A69">
        <v>79</v>
      </c>
      <c r="B69">
        <v>14</v>
      </c>
      <c r="C69" t="s">
        <v>41</v>
      </c>
      <c r="D69">
        <v>2005</v>
      </c>
      <c r="E69" s="434">
        <v>7.0579999999999998</v>
      </c>
      <c r="F69" s="434">
        <v>0.67799999999999994</v>
      </c>
    </row>
    <row r="70" spans="1:6" x14ac:dyDescent="0.2">
      <c r="A70">
        <v>80</v>
      </c>
      <c r="B70">
        <v>2</v>
      </c>
      <c r="C70" t="s">
        <v>12</v>
      </c>
      <c r="D70">
        <v>2005</v>
      </c>
      <c r="E70" s="434">
        <v>7.0620000000000003</v>
      </c>
      <c r="F70" s="434">
        <v>0.68200000000000038</v>
      </c>
    </row>
    <row r="71" spans="1:6" x14ac:dyDescent="0.2">
      <c r="A71">
        <v>63</v>
      </c>
      <c r="B71">
        <v>14</v>
      </c>
      <c r="C71" t="s">
        <v>41</v>
      </c>
      <c r="D71">
        <v>2005</v>
      </c>
      <c r="E71" s="434">
        <v>7.0670000000000002</v>
      </c>
      <c r="F71" s="434">
        <v>0.68700000000000028</v>
      </c>
    </row>
    <row r="72" spans="1:6" x14ac:dyDescent="0.2">
      <c r="A72">
        <v>64</v>
      </c>
      <c r="B72">
        <v>2</v>
      </c>
      <c r="C72" t="s">
        <v>12</v>
      </c>
      <c r="D72">
        <v>2005</v>
      </c>
      <c r="E72" s="434">
        <v>7.0789999999999997</v>
      </c>
      <c r="F72" s="434">
        <v>0.69899999999999984</v>
      </c>
    </row>
    <row r="73" spans="1:6" x14ac:dyDescent="0.2">
      <c r="A73">
        <v>90</v>
      </c>
      <c r="B73">
        <v>12</v>
      </c>
      <c r="C73" t="s">
        <v>37</v>
      </c>
      <c r="D73">
        <v>2006</v>
      </c>
      <c r="E73" s="434">
        <v>7.1440000000000001</v>
      </c>
      <c r="F73" s="434">
        <v>0.76400000000000023</v>
      </c>
    </row>
    <row r="74" spans="1:6" x14ac:dyDescent="0.2">
      <c r="A74">
        <v>61</v>
      </c>
      <c r="B74">
        <v>11</v>
      </c>
      <c r="C74" t="s">
        <v>34</v>
      </c>
      <c r="D74">
        <v>2006</v>
      </c>
      <c r="E74" s="434">
        <v>7.157</v>
      </c>
      <c r="F74" s="434">
        <v>0.77700000000000014</v>
      </c>
    </row>
    <row r="75" spans="1:6" x14ac:dyDescent="0.2">
      <c r="A75">
        <v>51</v>
      </c>
      <c r="B75">
        <v>12</v>
      </c>
      <c r="C75" t="s">
        <v>37</v>
      </c>
      <c r="D75">
        <v>2006</v>
      </c>
      <c r="E75" s="434">
        <v>7.2190000000000003</v>
      </c>
      <c r="F75" s="434">
        <v>0.83900000000000041</v>
      </c>
    </row>
    <row r="76" spans="1:6" x14ac:dyDescent="0.2">
      <c r="A76">
        <v>62</v>
      </c>
      <c r="B76">
        <v>52</v>
      </c>
      <c r="C76" t="s">
        <v>71</v>
      </c>
      <c r="D76">
        <v>2006</v>
      </c>
      <c r="E76" s="434">
        <v>7.2409999999999997</v>
      </c>
      <c r="F76" s="434">
        <v>0.86099999999999977</v>
      </c>
    </row>
    <row r="77" spans="1:6" x14ac:dyDescent="0.2">
      <c r="A77">
        <v>76</v>
      </c>
      <c r="B77">
        <v>12</v>
      </c>
      <c r="C77" t="s">
        <v>37</v>
      </c>
      <c r="D77">
        <v>2006</v>
      </c>
      <c r="E77" s="434">
        <v>7.2770000000000001</v>
      </c>
      <c r="F77" s="434">
        <v>0.89700000000000024</v>
      </c>
    </row>
    <row r="78" spans="1:6" x14ac:dyDescent="0.2">
      <c r="A78">
        <v>49</v>
      </c>
      <c r="B78">
        <v>52</v>
      </c>
      <c r="C78" t="s">
        <v>71</v>
      </c>
      <c r="D78">
        <v>2006</v>
      </c>
      <c r="E78" s="434">
        <v>7.319</v>
      </c>
      <c r="F78" s="434">
        <v>0.93900000000000006</v>
      </c>
    </row>
    <row r="79" spans="1:6" x14ac:dyDescent="0.2">
      <c r="A79">
        <v>11</v>
      </c>
      <c r="B79">
        <v>52</v>
      </c>
      <c r="C79" t="s">
        <v>71</v>
      </c>
      <c r="D79">
        <v>2006</v>
      </c>
      <c r="E79" s="434">
        <v>7.3609999999999998</v>
      </c>
      <c r="F79" s="434">
        <v>0.98099999999999987</v>
      </c>
    </row>
    <row r="80" spans="1:6" x14ac:dyDescent="0.2">
      <c r="A80">
        <v>101</v>
      </c>
      <c r="B80">
        <v>2</v>
      </c>
      <c r="C80" t="s">
        <v>12</v>
      </c>
      <c r="D80">
        <v>2005</v>
      </c>
      <c r="E80" s="434">
        <v>7.37</v>
      </c>
      <c r="F80" s="434">
        <v>0.99000000000000021</v>
      </c>
    </row>
    <row r="81" spans="1:6" x14ac:dyDescent="0.2">
      <c r="A81">
        <v>6</v>
      </c>
      <c r="B81">
        <v>50</v>
      </c>
      <c r="C81" t="s">
        <v>70</v>
      </c>
      <c r="D81">
        <v>2007</v>
      </c>
      <c r="E81" s="434">
        <v>7.4189999999999996</v>
      </c>
      <c r="F81" s="434">
        <v>1.0389999999999997</v>
      </c>
    </row>
    <row r="82" spans="1:6" x14ac:dyDescent="0.2">
      <c r="A82">
        <v>26</v>
      </c>
      <c r="B82">
        <v>52</v>
      </c>
      <c r="C82" t="s">
        <v>71</v>
      </c>
      <c r="D82">
        <v>2006</v>
      </c>
      <c r="E82" s="434">
        <v>7.4279999999999999</v>
      </c>
      <c r="F82" s="434">
        <v>1.048</v>
      </c>
    </row>
    <row r="83" spans="1:6" x14ac:dyDescent="0.2">
      <c r="A83">
        <v>78</v>
      </c>
      <c r="B83">
        <v>52</v>
      </c>
      <c r="C83" t="s">
        <v>71</v>
      </c>
      <c r="D83">
        <v>2006</v>
      </c>
      <c r="E83" s="434">
        <v>7.4619999999999997</v>
      </c>
      <c r="F83" s="434">
        <v>1.0819999999999999</v>
      </c>
    </row>
    <row r="84" spans="1:6" x14ac:dyDescent="0.2">
      <c r="A84">
        <v>89</v>
      </c>
      <c r="B84">
        <v>52</v>
      </c>
      <c r="C84" t="s">
        <v>71</v>
      </c>
      <c r="D84">
        <v>2006</v>
      </c>
      <c r="E84" s="434">
        <v>7.5270000000000001</v>
      </c>
      <c r="F84" s="434">
        <v>1.1470000000000002</v>
      </c>
    </row>
    <row r="85" spans="1:6" x14ac:dyDescent="0.2">
      <c r="A85">
        <v>38</v>
      </c>
      <c r="B85">
        <v>50</v>
      </c>
      <c r="C85" t="s">
        <v>70</v>
      </c>
      <c r="D85">
        <v>2007</v>
      </c>
      <c r="E85" s="434">
        <v>7.5410000000000004</v>
      </c>
      <c r="F85" s="434">
        <v>1.1610000000000005</v>
      </c>
    </row>
    <row r="86" spans="1:6" x14ac:dyDescent="0.2">
      <c r="A86">
        <v>81</v>
      </c>
      <c r="B86">
        <v>50</v>
      </c>
      <c r="C86" t="s">
        <v>70</v>
      </c>
      <c r="D86">
        <v>2007</v>
      </c>
      <c r="E86" s="434">
        <v>7.5570000000000004</v>
      </c>
      <c r="F86" s="434">
        <v>1.1770000000000005</v>
      </c>
    </row>
    <row r="87" spans="1:6" x14ac:dyDescent="0.2">
      <c r="A87">
        <v>66</v>
      </c>
      <c r="B87">
        <v>50</v>
      </c>
      <c r="C87" t="s">
        <v>70</v>
      </c>
      <c r="D87">
        <v>2007</v>
      </c>
      <c r="E87" s="434">
        <v>7.5629999999999997</v>
      </c>
      <c r="F87" s="434">
        <v>1.1829999999999998</v>
      </c>
    </row>
    <row r="88" spans="1:6" x14ac:dyDescent="0.2">
      <c r="A88">
        <v>54</v>
      </c>
      <c r="B88">
        <v>50</v>
      </c>
      <c r="C88" t="s">
        <v>70</v>
      </c>
      <c r="D88">
        <v>2007</v>
      </c>
      <c r="E88" s="434">
        <v>7.5759999999999996</v>
      </c>
      <c r="F88" s="434">
        <v>1.1959999999999997</v>
      </c>
    </row>
    <row r="89" spans="1:6" x14ac:dyDescent="0.2">
      <c r="A89">
        <v>91</v>
      </c>
      <c r="B89">
        <v>50</v>
      </c>
      <c r="C89" t="s">
        <v>70</v>
      </c>
      <c r="D89">
        <v>2007</v>
      </c>
      <c r="E89" s="434">
        <v>7.5839999999999996</v>
      </c>
      <c r="F89" s="434">
        <v>1.2039999999999997</v>
      </c>
    </row>
    <row r="90" spans="1:6" x14ac:dyDescent="0.2">
      <c r="A90">
        <v>102</v>
      </c>
      <c r="B90">
        <v>50</v>
      </c>
      <c r="C90" t="s">
        <v>70</v>
      </c>
      <c r="D90">
        <v>2007</v>
      </c>
      <c r="E90" s="434">
        <v>7.7069999999999999</v>
      </c>
      <c r="F90" s="434">
        <v>1.327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86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4" width="13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44</v>
      </c>
      <c r="B2">
        <v>31</v>
      </c>
      <c r="C2">
        <v>0</v>
      </c>
      <c r="D2">
        <v>0</v>
      </c>
      <c r="E2" s="80">
        <v>26.672000000000001</v>
      </c>
    </row>
    <row r="3" spans="1:6" x14ac:dyDescent="0.2">
      <c r="A3">
        <v>48</v>
      </c>
      <c r="B3">
        <v>8</v>
      </c>
      <c r="C3" t="s">
        <v>28</v>
      </c>
      <c r="D3">
        <v>2000</v>
      </c>
      <c r="E3" s="80">
        <v>26.814</v>
      </c>
      <c r="F3" s="80">
        <v>0.14199999999999946</v>
      </c>
    </row>
    <row r="4" spans="1:6" x14ac:dyDescent="0.2">
      <c r="A4">
        <v>28</v>
      </c>
      <c r="B4">
        <v>31</v>
      </c>
      <c r="C4">
        <v>0</v>
      </c>
      <c r="D4">
        <v>0</v>
      </c>
      <c r="E4" s="80">
        <v>26.850999999999999</v>
      </c>
      <c r="F4" s="80">
        <v>0.17899999999999849</v>
      </c>
    </row>
    <row r="5" spans="1:6" x14ac:dyDescent="0.2">
      <c r="A5">
        <v>67</v>
      </c>
      <c r="B5">
        <v>8</v>
      </c>
      <c r="C5" t="s">
        <v>28</v>
      </c>
      <c r="D5">
        <v>2000</v>
      </c>
      <c r="E5" s="80">
        <v>26.888000000000002</v>
      </c>
      <c r="F5" s="80">
        <v>0.21600000000000108</v>
      </c>
    </row>
    <row r="6" spans="1:6" x14ac:dyDescent="0.2">
      <c r="A6">
        <v>83</v>
      </c>
      <c r="B6">
        <v>8</v>
      </c>
      <c r="C6" t="s">
        <v>28</v>
      </c>
      <c r="D6">
        <v>2000</v>
      </c>
      <c r="E6" s="80">
        <v>26.957000000000001</v>
      </c>
      <c r="F6" s="80">
        <v>0.28500000000000014</v>
      </c>
    </row>
    <row r="7" spans="1:6" x14ac:dyDescent="0.2">
      <c r="A7">
        <v>60</v>
      </c>
      <c r="B7">
        <v>31</v>
      </c>
      <c r="C7">
        <v>0</v>
      </c>
      <c r="D7">
        <v>0</v>
      </c>
      <c r="E7" s="80">
        <v>26.995999999999999</v>
      </c>
      <c r="F7" s="80">
        <v>0.32399999999999807</v>
      </c>
    </row>
    <row r="8" spans="1:6" x14ac:dyDescent="0.2">
      <c r="A8">
        <v>93</v>
      </c>
      <c r="B8">
        <v>31</v>
      </c>
      <c r="C8">
        <v>0</v>
      </c>
      <c r="D8">
        <v>0</v>
      </c>
      <c r="E8" s="80">
        <v>27.06</v>
      </c>
      <c r="F8" s="80">
        <v>0.38799999999999812</v>
      </c>
    </row>
    <row r="9" spans="1:6" x14ac:dyDescent="0.2">
      <c r="A9">
        <v>76</v>
      </c>
      <c r="B9">
        <v>31</v>
      </c>
      <c r="C9">
        <v>0</v>
      </c>
      <c r="D9">
        <v>0</v>
      </c>
      <c r="E9" s="80">
        <v>27.07</v>
      </c>
      <c r="F9" s="80">
        <v>0.39799999999999969</v>
      </c>
    </row>
    <row r="10" spans="1:6" x14ac:dyDescent="0.2">
      <c r="A10">
        <v>14</v>
      </c>
      <c r="B10">
        <v>31</v>
      </c>
      <c r="C10">
        <v>0</v>
      </c>
      <c r="D10">
        <v>0</v>
      </c>
      <c r="E10" s="80">
        <v>27.135999999999999</v>
      </c>
      <c r="F10" s="80">
        <v>0.46399999999999864</v>
      </c>
    </row>
    <row r="11" spans="1:6" x14ac:dyDescent="0.2">
      <c r="A11">
        <v>17</v>
      </c>
      <c r="B11">
        <v>8</v>
      </c>
      <c r="C11" t="s">
        <v>28</v>
      </c>
      <c r="D11">
        <v>2000</v>
      </c>
      <c r="E11" s="80">
        <v>27.228999999999999</v>
      </c>
      <c r="F11" s="80">
        <v>0.55699999999999861</v>
      </c>
    </row>
    <row r="12" spans="1:6" x14ac:dyDescent="0.2">
      <c r="A12">
        <v>33</v>
      </c>
      <c r="B12">
        <v>8</v>
      </c>
      <c r="C12" t="s">
        <v>28</v>
      </c>
      <c r="D12">
        <v>2000</v>
      </c>
      <c r="E12" s="80">
        <v>27.254999999999999</v>
      </c>
      <c r="F12" s="80">
        <v>0.58299999999999841</v>
      </c>
    </row>
    <row r="13" spans="1:6" x14ac:dyDescent="0.2">
      <c r="A13">
        <v>18</v>
      </c>
      <c r="B13">
        <v>10</v>
      </c>
      <c r="C13" t="s">
        <v>32</v>
      </c>
      <c r="D13">
        <v>2001</v>
      </c>
      <c r="E13" s="80">
        <v>27.568999999999999</v>
      </c>
      <c r="F13" s="80">
        <v>0.89699999999999847</v>
      </c>
    </row>
    <row r="14" spans="1:6" x14ac:dyDescent="0.2">
      <c r="A14">
        <v>49</v>
      </c>
      <c r="B14">
        <v>10</v>
      </c>
      <c r="C14" t="s">
        <v>32</v>
      </c>
      <c r="D14">
        <v>2001</v>
      </c>
      <c r="E14" s="80">
        <v>27.64</v>
      </c>
      <c r="F14" s="80">
        <v>0.96799999999999997</v>
      </c>
    </row>
    <row r="15" spans="1:6" x14ac:dyDescent="0.2">
      <c r="A15">
        <v>2</v>
      </c>
      <c r="B15">
        <v>10</v>
      </c>
      <c r="C15" t="s">
        <v>32</v>
      </c>
      <c r="D15">
        <v>2001</v>
      </c>
      <c r="E15" s="80">
        <v>27.734999999999999</v>
      </c>
      <c r="F15" s="80">
        <v>1.0629999999999988</v>
      </c>
    </row>
    <row r="16" spans="1:6" x14ac:dyDescent="0.2">
      <c r="A16">
        <v>34</v>
      </c>
      <c r="B16">
        <v>10</v>
      </c>
      <c r="C16" t="s">
        <v>32</v>
      </c>
      <c r="D16">
        <v>2001</v>
      </c>
      <c r="E16" s="80">
        <v>27.765000000000001</v>
      </c>
      <c r="F16" s="80">
        <v>1.093</v>
      </c>
    </row>
    <row r="17" spans="1:6" x14ac:dyDescent="0.2">
      <c r="A17">
        <v>32</v>
      </c>
      <c r="B17">
        <v>27</v>
      </c>
      <c r="C17" t="s">
        <v>53</v>
      </c>
      <c r="D17">
        <v>2002</v>
      </c>
      <c r="E17" s="80">
        <v>27.905000000000001</v>
      </c>
      <c r="F17" s="80">
        <v>1.2330000000000005</v>
      </c>
    </row>
    <row r="18" spans="1:6" x14ac:dyDescent="0.2">
      <c r="A18">
        <v>82</v>
      </c>
      <c r="B18">
        <v>10</v>
      </c>
      <c r="C18" t="s">
        <v>32</v>
      </c>
      <c r="D18">
        <v>2001</v>
      </c>
      <c r="E18" s="80">
        <v>27.905999999999999</v>
      </c>
      <c r="F18" s="80">
        <v>1.2339999999999982</v>
      </c>
    </row>
    <row r="19" spans="1:6" x14ac:dyDescent="0.2">
      <c r="A19">
        <v>16</v>
      </c>
      <c r="B19">
        <v>27</v>
      </c>
      <c r="C19" t="s">
        <v>53</v>
      </c>
      <c r="D19">
        <v>2002</v>
      </c>
      <c r="E19" s="80">
        <v>28.055</v>
      </c>
      <c r="F19" s="80">
        <v>1.3829999999999991</v>
      </c>
    </row>
    <row r="20" spans="1:6" x14ac:dyDescent="0.2">
      <c r="A20">
        <v>64</v>
      </c>
      <c r="B20">
        <v>27</v>
      </c>
      <c r="C20" t="s">
        <v>53</v>
      </c>
      <c r="D20">
        <v>2002</v>
      </c>
      <c r="E20" s="80">
        <v>28.108000000000001</v>
      </c>
      <c r="F20" s="80">
        <v>1.4359999999999999</v>
      </c>
    </row>
    <row r="21" spans="1:6" x14ac:dyDescent="0.2">
      <c r="A21">
        <v>50</v>
      </c>
      <c r="B21">
        <v>27</v>
      </c>
      <c r="C21" t="s">
        <v>53</v>
      </c>
      <c r="D21">
        <v>2002</v>
      </c>
      <c r="E21" s="80">
        <v>28.311</v>
      </c>
      <c r="F21" s="80">
        <v>1.6389999999999993</v>
      </c>
    </row>
    <row r="22" spans="1:6" x14ac:dyDescent="0.2">
      <c r="A22">
        <v>66</v>
      </c>
      <c r="B22">
        <v>10</v>
      </c>
      <c r="C22" t="s">
        <v>32</v>
      </c>
      <c r="D22">
        <v>2001</v>
      </c>
      <c r="E22" s="80">
        <v>28.312000000000001</v>
      </c>
      <c r="F22" s="80">
        <v>1.6400000000000006</v>
      </c>
    </row>
    <row r="23" spans="1:6" x14ac:dyDescent="0.2">
      <c r="A23">
        <v>84</v>
      </c>
      <c r="B23">
        <v>27</v>
      </c>
      <c r="C23" t="s">
        <v>53</v>
      </c>
      <c r="D23">
        <v>2002</v>
      </c>
      <c r="E23" s="80">
        <v>28.47</v>
      </c>
      <c r="F23" s="80">
        <v>1.7979999999999983</v>
      </c>
    </row>
    <row r="24" spans="1:6" x14ac:dyDescent="0.2">
      <c r="A24">
        <v>5</v>
      </c>
      <c r="B24">
        <v>40</v>
      </c>
      <c r="C24">
        <v>0</v>
      </c>
      <c r="D24">
        <v>0</v>
      </c>
      <c r="E24" s="80">
        <v>28.719000000000001</v>
      </c>
      <c r="F24" s="80">
        <v>2.0470000000000006</v>
      </c>
    </row>
    <row r="25" spans="1:6" x14ac:dyDescent="0.2">
      <c r="A25">
        <v>19</v>
      </c>
      <c r="B25">
        <v>40</v>
      </c>
      <c r="C25">
        <v>0</v>
      </c>
      <c r="D25">
        <v>0</v>
      </c>
      <c r="E25" s="80">
        <v>28.768999999999998</v>
      </c>
      <c r="F25" s="80">
        <v>2.0969999999999978</v>
      </c>
    </row>
    <row r="26" spans="1:6" x14ac:dyDescent="0.2">
      <c r="A26">
        <v>36</v>
      </c>
      <c r="B26">
        <v>40</v>
      </c>
      <c r="C26">
        <v>0</v>
      </c>
      <c r="D26">
        <v>0</v>
      </c>
      <c r="E26" s="80">
        <v>29.146000000000001</v>
      </c>
      <c r="F26" s="80">
        <v>2.4740000000000002</v>
      </c>
    </row>
    <row r="27" spans="1:6" x14ac:dyDescent="0.2">
      <c r="A27">
        <v>21</v>
      </c>
      <c r="B27">
        <v>47</v>
      </c>
      <c r="C27">
        <v>0</v>
      </c>
      <c r="D27">
        <v>0</v>
      </c>
      <c r="E27" s="80">
        <v>29.198</v>
      </c>
      <c r="F27" s="80">
        <v>2.5259999999999998</v>
      </c>
    </row>
    <row r="28" spans="1:6" x14ac:dyDescent="0.2">
      <c r="A28">
        <v>52</v>
      </c>
      <c r="B28">
        <v>40</v>
      </c>
      <c r="C28">
        <v>0</v>
      </c>
      <c r="D28">
        <v>0</v>
      </c>
      <c r="E28" s="80">
        <v>29.210999999999999</v>
      </c>
      <c r="F28" s="80">
        <v>2.5389999999999979</v>
      </c>
    </row>
    <row r="29" spans="1:6" x14ac:dyDescent="0.2">
      <c r="A29">
        <v>27</v>
      </c>
      <c r="B29">
        <v>5</v>
      </c>
      <c r="C29" t="s">
        <v>20</v>
      </c>
      <c r="D29">
        <v>2002</v>
      </c>
      <c r="E29" s="80">
        <v>29.242000000000001</v>
      </c>
      <c r="F29" s="80">
        <v>2.5700000000000003</v>
      </c>
    </row>
    <row r="30" spans="1:6" x14ac:dyDescent="0.2">
      <c r="A30">
        <v>43</v>
      </c>
      <c r="B30">
        <v>5</v>
      </c>
      <c r="C30" t="s">
        <v>20</v>
      </c>
      <c r="D30">
        <v>2002</v>
      </c>
      <c r="E30" s="80">
        <v>29.254999999999999</v>
      </c>
      <c r="F30" s="80">
        <v>2.5829999999999984</v>
      </c>
    </row>
    <row r="31" spans="1:6" x14ac:dyDescent="0.2">
      <c r="A31">
        <v>68</v>
      </c>
      <c r="B31">
        <v>47</v>
      </c>
      <c r="C31">
        <v>0</v>
      </c>
      <c r="D31">
        <v>0</v>
      </c>
      <c r="E31" s="80">
        <v>29.347000000000001</v>
      </c>
      <c r="F31" s="80">
        <v>2.6750000000000007</v>
      </c>
    </row>
    <row r="32" spans="1:6" x14ac:dyDescent="0.2">
      <c r="A32">
        <v>51</v>
      </c>
      <c r="B32">
        <v>47</v>
      </c>
      <c r="C32">
        <v>0</v>
      </c>
      <c r="D32">
        <v>0</v>
      </c>
      <c r="E32" s="80">
        <v>29.366</v>
      </c>
      <c r="F32" s="80">
        <v>2.6939999999999991</v>
      </c>
    </row>
    <row r="33" spans="1:6" x14ac:dyDescent="0.2">
      <c r="A33">
        <v>86</v>
      </c>
      <c r="B33">
        <v>40</v>
      </c>
      <c r="C33">
        <v>0</v>
      </c>
      <c r="D33">
        <v>0</v>
      </c>
      <c r="E33" s="80">
        <v>29.5</v>
      </c>
      <c r="F33" s="80">
        <v>2.8279999999999994</v>
      </c>
    </row>
    <row r="34" spans="1:6" x14ac:dyDescent="0.2">
      <c r="A34">
        <v>59</v>
      </c>
      <c r="B34">
        <v>5</v>
      </c>
      <c r="C34" t="s">
        <v>20</v>
      </c>
      <c r="D34">
        <v>2002</v>
      </c>
      <c r="E34" s="80">
        <v>29.545999999999999</v>
      </c>
      <c r="F34" s="80">
        <v>2.8739999999999988</v>
      </c>
    </row>
    <row r="35" spans="1:6" x14ac:dyDescent="0.2">
      <c r="A35">
        <v>69</v>
      </c>
      <c r="B35">
        <v>40</v>
      </c>
      <c r="C35">
        <v>0</v>
      </c>
      <c r="D35">
        <v>0</v>
      </c>
      <c r="E35" s="80">
        <v>29.545999999999999</v>
      </c>
      <c r="F35" s="80">
        <v>2.8739999999999988</v>
      </c>
    </row>
    <row r="36" spans="1:6" x14ac:dyDescent="0.2">
      <c r="A36">
        <v>91</v>
      </c>
      <c r="B36">
        <v>5</v>
      </c>
      <c r="C36" t="s">
        <v>20</v>
      </c>
      <c r="D36">
        <v>2002</v>
      </c>
      <c r="E36" s="80">
        <v>29.651</v>
      </c>
      <c r="F36" s="80">
        <v>2.9789999999999992</v>
      </c>
    </row>
    <row r="37" spans="1:6" x14ac:dyDescent="0.2">
      <c r="A37">
        <v>11</v>
      </c>
      <c r="B37">
        <v>5</v>
      </c>
      <c r="C37" t="s">
        <v>20</v>
      </c>
      <c r="D37">
        <v>2002</v>
      </c>
      <c r="E37" s="80">
        <v>29.704999999999998</v>
      </c>
      <c r="F37" s="80">
        <v>3.0329999999999977</v>
      </c>
    </row>
    <row r="38" spans="1:6" x14ac:dyDescent="0.2">
      <c r="A38">
        <v>37</v>
      </c>
      <c r="B38">
        <v>47</v>
      </c>
      <c r="C38">
        <v>0</v>
      </c>
      <c r="D38">
        <v>0</v>
      </c>
      <c r="E38" s="80">
        <v>29.742999999999999</v>
      </c>
      <c r="F38" s="80">
        <v>3.070999999999998</v>
      </c>
    </row>
    <row r="39" spans="1:6" x14ac:dyDescent="0.2">
      <c r="A39">
        <v>56</v>
      </c>
      <c r="B39">
        <v>1</v>
      </c>
      <c r="C39" t="s">
        <v>9</v>
      </c>
      <c r="D39">
        <v>2005</v>
      </c>
      <c r="E39" s="80">
        <v>30.190999999999999</v>
      </c>
      <c r="F39" s="80">
        <v>3.5189999999999984</v>
      </c>
    </row>
    <row r="40" spans="1:6" x14ac:dyDescent="0.2">
      <c r="A40">
        <v>74</v>
      </c>
      <c r="B40">
        <v>5</v>
      </c>
      <c r="C40" t="s">
        <v>20</v>
      </c>
      <c r="D40">
        <v>2002</v>
      </c>
      <c r="E40" s="80">
        <v>30.27</v>
      </c>
      <c r="F40" s="80">
        <v>3.597999999999999</v>
      </c>
    </row>
    <row r="41" spans="1:6" x14ac:dyDescent="0.2">
      <c r="A41">
        <v>4</v>
      </c>
      <c r="B41">
        <v>47</v>
      </c>
      <c r="C41">
        <v>0</v>
      </c>
      <c r="D41">
        <v>0</v>
      </c>
      <c r="E41" s="80">
        <v>30.312999999999999</v>
      </c>
      <c r="F41" s="80">
        <v>3.6409999999999982</v>
      </c>
    </row>
    <row r="42" spans="1:6" x14ac:dyDescent="0.2">
      <c r="A42">
        <v>25</v>
      </c>
      <c r="B42">
        <v>1</v>
      </c>
      <c r="C42" t="s">
        <v>9</v>
      </c>
      <c r="D42">
        <v>2005</v>
      </c>
      <c r="E42" s="80">
        <v>30.521999999999998</v>
      </c>
      <c r="F42" s="80">
        <v>3.8499999999999979</v>
      </c>
    </row>
    <row r="43" spans="1:6" x14ac:dyDescent="0.2">
      <c r="A43">
        <v>9</v>
      </c>
      <c r="B43">
        <v>1</v>
      </c>
      <c r="C43" t="s">
        <v>9</v>
      </c>
      <c r="D43">
        <v>2005</v>
      </c>
      <c r="E43" s="80">
        <v>30.611000000000001</v>
      </c>
      <c r="F43" s="80">
        <v>3.9390000000000001</v>
      </c>
    </row>
    <row r="44" spans="1:6" x14ac:dyDescent="0.2">
      <c r="A44">
        <v>92</v>
      </c>
      <c r="B44">
        <v>6</v>
      </c>
      <c r="C44" t="s">
        <v>22</v>
      </c>
      <c r="D44">
        <v>2003</v>
      </c>
      <c r="E44" s="80">
        <v>30.635000000000002</v>
      </c>
      <c r="F44" s="80">
        <v>3.963000000000001</v>
      </c>
    </row>
    <row r="45" spans="1:6" x14ac:dyDescent="0.2">
      <c r="A45">
        <v>42</v>
      </c>
      <c r="B45">
        <v>6</v>
      </c>
      <c r="C45" t="s">
        <v>22</v>
      </c>
      <c r="D45">
        <v>2003</v>
      </c>
      <c r="E45" s="80">
        <v>30.648</v>
      </c>
      <c r="F45" s="80">
        <v>3.9759999999999991</v>
      </c>
    </row>
    <row r="46" spans="1:6" x14ac:dyDescent="0.2">
      <c r="A46">
        <v>26</v>
      </c>
      <c r="B46">
        <v>6</v>
      </c>
      <c r="C46" t="s">
        <v>22</v>
      </c>
      <c r="D46">
        <v>2003</v>
      </c>
      <c r="E46" s="80">
        <v>30.675999999999998</v>
      </c>
      <c r="F46" s="80">
        <v>4.0039999999999978</v>
      </c>
    </row>
    <row r="47" spans="1:6" x14ac:dyDescent="0.2">
      <c r="A47">
        <v>40</v>
      </c>
      <c r="B47">
        <v>1</v>
      </c>
      <c r="C47" t="s">
        <v>9</v>
      </c>
      <c r="D47">
        <v>2005</v>
      </c>
      <c r="E47" s="80">
        <v>31.03</v>
      </c>
      <c r="F47" s="80">
        <v>4.3580000000000005</v>
      </c>
    </row>
    <row r="48" spans="1:6" x14ac:dyDescent="0.2">
      <c r="A48">
        <v>71</v>
      </c>
      <c r="B48">
        <v>14</v>
      </c>
      <c r="C48" t="s">
        <v>41</v>
      </c>
      <c r="D48">
        <v>2005</v>
      </c>
      <c r="E48" s="80">
        <v>31.123000000000001</v>
      </c>
      <c r="F48" s="80">
        <v>4.4510000000000005</v>
      </c>
    </row>
    <row r="49" spans="1:6" x14ac:dyDescent="0.2">
      <c r="A49">
        <v>58</v>
      </c>
      <c r="B49">
        <v>6</v>
      </c>
      <c r="C49" t="s">
        <v>22</v>
      </c>
      <c r="D49">
        <v>2003</v>
      </c>
      <c r="E49" s="80">
        <v>31.175000000000001</v>
      </c>
      <c r="F49" s="80">
        <v>4.5030000000000001</v>
      </c>
    </row>
    <row r="50" spans="1:6" x14ac:dyDescent="0.2">
      <c r="A50">
        <v>75</v>
      </c>
      <c r="B50">
        <v>6</v>
      </c>
      <c r="C50" t="s">
        <v>22</v>
      </c>
      <c r="D50">
        <v>2003</v>
      </c>
      <c r="E50" s="80">
        <v>31.175999999999998</v>
      </c>
      <c r="F50" s="80">
        <v>4.5039999999999978</v>
      </c>
    </row>
    <row r="51" spans="1:6" x14ac:dyDescent="0.2">
      <c r="A51">
        <v>20</v>
      </c>
      <c r="B51">
        <v>14</v>
      </c>
      <c r="C51" t="s">
        <v>41</v>
      </c>
      <c r="D51">
        <v>2005</v>
      </c>
      <c r="E51" s="80">
        <v>31.274999999999999</v>
      </c>
      <c r="F51" s="80">
        <v>4.602999999999998</v>
      </c>
    </row>
    <row r="52" spans="1:6" x14ac:dyDescent="0.2">
      <c r="A52">
        <v>72</v>
      </c>
      <c r="B52">
        <v>1</v>
      </c>
      <c r="C52" t="s">
        <v>9</v>
      </c>
      <c r="D52">
        <v>2005</v>
      </c>
      <c r="E52" s="80">
        <v>31.280999999999999</v>
      </c>
      <c r="F52" s="80">
        <v>4.6089999999999982</v>
      </c>
    </row>
    <row r="53" spans="1:6" x14ac:dyDescent="0.2">
      <c r="A53">
        <v>35</v>
      </c>
      <c r="B53">
        <v>14</v>
      </c>
      <c r="C53" t="s">
        <v>41</v>
      </c>
      <c r="D53">
        <v>2005</v>
      </c>
      <c r="E53" s="80">
        <v>31.341000000000001</v>
      </c>
      <c r="F53" s="80">
        <v>4.6690000000000005</v>
      </c>
    </row>
    <row r="54" spans="1:6" x14ac:dyDescent="0.2">
      <c r="A54">
        <v>55</v>
      </c>
      <c r="B54">
        <v>14</v>
      </c>
      <c r="C54" t="s">
        <v>41</v>
      </c>
      <c r="D54">
        <v>2005</v>
      </c>
      <c r="E54" s="80">
        <v>31.376999999999999</v>
      </c>
      <c r="F54" s="80">
        <v>4.7049999999999983</v>
      </c>
    </row>
    <row r="55" spans="1:6" x14ac:dyDescent="0.2">
      <c r="A55">
        <v>10</v>
      </c>
      <c r="B55">
        <v>6</v>
      </c>
      <c r="C55" t="s">
        <v>22</v>
      </c>
      <c r="D55">
        <v>2003</v>
      </c>
      <c r="E55" s="80">
        <v>31.698</v>
      </c>
      <c r="F55" s="80">
        <v>5.0259999999999998</v>
      </c>
    </row>
    <row r="56" spans="1:6" x14ac:dyDescent="0.2">
      <c r="A56">
        <v>24</v>
      </c>
      <c r="B56">
        <v>2</v>
      </c>
      <c r="C56" t="s">
        <v>12</v>
      </c>
      <c r="D56">
        <v>2005</v>
      </c>
      <c r="E56" s="80">
        <v>32.496000000000002</v>
      </c>
      <c r="F56" s="80">
        <v>5.8240000000000016</v>
      </c>
    </row>
    <row r="57" spans="1:6" x14ac:dyDescent="0.2">
      <c r="A57">
        <v>31</v>
      </c>
      <c r="B57">
        <v>11</v>
      </c>
      <c r="C57" t="s">
        <v>34</v>
      </c>
      <c r="D57">
        <v>2006</v>
      </c>
      <c r="E57" s="80">
        <v>32.524000000000001</v>
      </c>
      <c r="F57" s="80">
        <v>5.8520000000000003</v>
      </c>
    </row>
    <row r="58" spans="1:6" x14ac:dyDescent="0.2">
      <c r="A58">
        <v>45</v>
      </c>
      <c r="B58">
        <v>11</v>
      </c>
      <c r="C58" t="s">
        <v>34</v>
      </c>
      <c r="D58">
        <v>2006</v>
      </c>
      <c r="E58" s="80">
        <v>32.616</v>
      </c>
      <c r="F58" s="80">
        <v>5.9439999999999991</v>
      </c>
    </row>
    <row r="59" spans="1:6" x14ac:dyDescent="0.2">
      <c r="A59">
        <v>73</v>
      </c>
      <c r="B59">
        <v>2</v>
      </c>
      <c r="C59" t="s">
        <v>12</v>
      </c>
      <c r="D59">
        <v>2005</v>
      </c>
      <c r="E59" s="80">
        <v>32.82</v>
      </c>
      <c r="F59" s="80">
        <v>6.1479999999999997</v>
      </c>
    </row>
    <row r="60" spans="1:6" x14ac:dyDescent="0.2">
      <c r="A60">
        <v>13</v>
      </c>
      <c r="B60">
        <v>11</v>
      </c>
      <c r="C60" t="s">
        <v>34</v>
      </c>
      <c r="D60">
        <v>2006</v>
      </c>
      <c r="E60" s="80">
        <v>32.869999999999997</v>
      </c>
      <c r="F60" s="80">
        <v>6.1979999999999968</v>
      </c>
    </row>
    <row r="61" spans="1:6" x14ac:dyDescent="0.2">
      <c r="A61">
        <v>41</v>
      </c>
      <c r="B61">
        <v>2</v>
      </c>
      <c r="C61" t="s">
        <v>12</v>
      </c>
      <c r="D61">
        <v>2005</v>
      </c>
      <c r="E61" s="80">
        <v>33.520000000000003</v>
      </c>
      <c r="F61" s="80">
        <v>6.8480000000000025</v>
      </c>
    </row>
    <row r="62" spans="1:6" x14ac:dyDescent="0.2">
      <c r="A62">
        <v>8</v>
      </c>
      <c r="B62">
        <v>2</v>
      </c>
      <c r="C62" t="s">
        <v>12</v>
      </c>
      <c r="D62">
        <v>2005</v>
      </c>
      <c r="E62" s="80">
        <v>33.558</v>
      </c>
      <c r="F62" s="80">
        <v>6.8859999999999992</v>
      </c>
    </row>
    <row r="63" spans="1:6" x14ac:dyDescent="0.2">
      <c r="A63">
        <v>61</v>
      </c>
      <c r="B63">
        <v>11</v>
      </c>
      <c r="C63" t="s">
        <v>34</v>
      </c>
      <c r="D63">
        <v>2006</v>
      </c>
      <c r="E63" s="80">
        <v>33.634</v>
      </c>
      <c r="F63" s="80">
        <v>6.9619999999999997</v>
      </c>
    </row>
    <row r="64" spans="1:6" x14ac:dyDescent="0.2">
      <c r="A64">
        <v>53</v>
      </c>
      <c r="B64">
        <v>48</v>
      </c>
      <c r="C64">
        <v>0</v>
      </c>
      <c r="D64">
        <v>0</v>
      </c>
      <c r="E64" s="80">
        <v>34.232999999999997</v>
      </c>
      <c r="F64" s="80">
        <v>7.5609999999999964</v>
      </c>
    </row>
    <row r="65" spans="1:6" x14ac:dyDescent="0.2">
      <c r="A65">
        <v>65</v>
      </c>
      <c r="B65">
        <v>48</v>
      </c>
      <c r="C65">
        <v>0</v>
      </c>
      <c r="D65">
        <v>0</v>
      </c>
      <c r="E65" s="80">
        <v>34.351999999999997</v>
      </c>
      <c r="F65" s="80">
        <v>7.6799999999999962</v>
      </c>
    </row>
    <row r="66" spans="1:6" x14ac:dyDescent="0.2">
      <c r="A66">
        <v>77</v>
      </c>
      <c r="B66">
        <v>11</v>
      </c>
      <c r="C66" t="s">
        <v>34</v>
      </c>
      <c r="D66">
        <v>2006</v>
      </c>
      <c r="E66" s="80">
        <v>34.505000000000003</v>
      </c>
      <c r="F66" s="80">
        <v>7.833000000000002</v>
      </c>
    </row>
    <row r="67" spans="1:6" x14ac:dyDescent="0.2">
      <c r="A67">
        <v>22</v>
      </c>
      <c r="B67">
        <v>48</v>
      </c>
      <c r="C67">
        <v>0</v>
      </c>
      <c r="D67">
        <v>0</v>
      </c>
      <c r="E67" s="80">
        <v>34.902000000000001</v>
      </c>
      <c r="F67" s="80">
        <v>8.23</v>
      </c>
    </row>
    <row r="68" spans="1:6" x14ac:dyDescent="0.2">
      <c r="A68">
        <v>30</v>
      </c>
      <c r="B68">
        <v>52</v>
      </c>
      <c r="C68" t="s">
        <v>71</v>
      </c>
      <c r="D68">
        <v>2006</v>
      </c>
      <c r="E68" s="80">
        <v>35.045000000000002</v>
      </c>
      <c r="F68" s="80">
        <v>8.3730000000000011</v>
      </c>
    </row>
    <row r="69" spans="1:6" x14ac:dyDescent="0.2">
      <c r="A69">
        <v>57</v>
      </c>
      <c r="B69">
        <v>2</v>
      </c>
      <c r="C69" t="s">
        <v>12</v>
      </c>
      <c r="D69">
        <v>2005</v>
      </c>
      <c r="E69" s="80">
        <v>35.267000000000003</v>
      </c>
      <c r="F69" s="80">
        <v>8.5950000000000024</v>
      </c>
    </row>
    <row r="70" spans="1:6" x14ac:dyDescent="0.2">
      <c r="A70">
        <v>38</v>
      </c>
      <c r="B70">
        <v>48</v>
      </c>
      <c r="C70">
        <v>0</v>
      </c>
      <c r="D70">
        <v>0</v>
      </c>
      <c r="E70" s="80">
        <v>35.491</v>
      </c>
      <c r="F70" s="80">
        <v>8.8189999999999991</v>
      </c>
    </row>
    <row r="71" spans="1:6" x14ac:dyDescent="0.2">
      <c r="A71">
        <v>46</v>
      </c>
      <c r="B71">
        <v>52</v>
      </c>
      <c r="C71" t="s">
        <v>71</v>
      </c>
      <c r="D71">
        <v>2006</v>
      </c>
      <c r="E71" s="80">
        <v>35.707999999999998</v>
      </c>
      <c r="F71" s="80">
        <v>9.0359999999999978</v>
      </c>
    </row>
    <row r="72" spans="1:6" x14ac:dyDescent="0.2">
      <c r="A72">
        <v>94</v>
      </c>
      <c r="B72">
        <v>48</v>
      </c>
      <c r="C72">
        <v>0</v>
      </c>
      <c r="D72">
        <v>0</v>
      </c>
      <c r="E72" s="80">
        <v>36.302</v>
      </c>
      <c r="F72" s="80">
        <v>9.629999999999999</v>
      </c>
    </row>
    <row r="73" spans="1:6" x14ac:dyDescent="0.2">
      <c r="A73">
        <v>12</v>
      </c>
      <c r="B73">
        <v>52</v>
      </c>
      <c r="C73" t="s">
        <v>71</v>
      </c>
      <c r="D73">
        <v>2006</v>
      </c>
      <c r="E73" s="80">
        <v>36.646000000000001</v>
      </c>
      <c r="F73" s="80">
        <v>9.9740000000000002</v>
      </c>
    </row>
    <row r="74" spans="1:6" x14ac:dyDescent="0.2">
      <c r="A74">
        <v>62</v>
      </c>
      <c r="B74">
        <v>52</v>
      </c>
      <c r="C74" t="s">
        <v>71</v>
      </c>
      <c r="D74">
        <v>2006</v>
      </c>
      <c r="E74" s="80">
        <v>37.115000000000002</v>
      </c>
      <c r="F74" s="80">
        <v>10.443000000000001</v>
      </c>
    </row>
    <row r="75" spans="1:6" x14ac:dyDescent="0.2">
      <c r="A75">
        <v>78</v>
      </c>
      <c r="B75">
        <v>52</v>
      </c>
      <c r="C75" t="s">
        <v>71</v>
      </c>
      <c r="D75">
        <v>2006</v>
      </c>
      <c r="E75" s="80">
        <v>37.180999999999997</v>
      </c>
      <c r="F75" s="80">
        <v>10.508999999999997</v>
      </c>
    </row>
    <row r="76" spans="1:6" x14ac:dyDescent="0.2">
      <c r="A76">
        <v>6</v>
      </c>
      <c r="B76">
        <v>48</v>
      </c>
      <c r="C76">
        <v>0</v>
      </c>
      <c r="D76">
        <v>0</v>
      </c>
      <c r="E76" s="80">
        <v>37.447000000000003</v>
      </c>
      <c r="F76" s="80">
        <v>10.775000000000002</v>
      </c>
    </row>
    <row r="77" spans="1:6" x14ac:dyDescent="0.2">
      <c r="A77">
        <v>70</v>
      </c>
      <c r="B77">
        <v>50</v>
      </c>
      <c r="C77" t="s">
        <v>70</v>
      </c>
      <c r="D77">
        <v>2007</v>
      </c>
      <c r="E77" s="80">
        <v>37.920999999999999</v>
      </c>
      <c r="F77" s="80">
        <v>11.248999999999999</v>
      </c>
    </row>
    <row r="78" spans="1:6" x14ac:dyDescent="0.2">
      <c r="A78">
        <v>15</v>
      </c>
      <c r="B78">
        <v>12</v>
      </c>
      <c r="C78" t="s">
        <v>37</v>
      </c>
      <c r="D78">
        <v>2006</v>
      </c>
      <c r="E78" s="80">
        <v>38.314999999999998</v>
      </c>
      <c r="F78" s="80">
        <v>11.642999999999997</v>
      </c>
    </row>
    <row r="79" spans="1:6" x14ac:dyDescent="0.2">
      <c r="A79" t="s">
        <v>489</v>
      </c>
      <c r="B79">
        <v>50</v>
      </c>
      <c r="C79" t="s">
        <v>70</v>
      </c>
      <c r="D79">
        <v>2007</v>
      </c>
      <c r="E79" s="80">
        <v>38.456000000000003</v>
      </c>
      <c r="F79" s="80">
        <v>11.784000000000002</v>
      </c>
    </row>
    <row r="80" spans="1:6" x14ac:dyDescent="0.2">
      <c r="A80">
        <v>7</v>
      </c>
      <c r="B80">
        <v>50</v>
      </c>
      <c r="C80" t="s">
        <v>70</v>
      </c>
      <c r="D80">
        <v>2007</v>
      </c>
      <c r="E80" s="80">
        <v>38.869</v>
      </c>
      <c r="F80" s="80">
        <v>12.196999999999999</v>
      </c>
    </row>
    <row r="81" spans="1:6" x14ac:dyDescent="0.2">
      <c r="A81">
        <v>29</v>
      </c>
      <c r="B81">
        <v>12</v>
      </c>
      <c r="C81" t="s">
        <v>37</v>
      </c>
      <c r="D81">
        <v>2006</v>
      </c>
      <c r="E81" s="80">
        <v>39.055</v>
      </c>
      <c r="F81" s="80">
        <v>12.382999999999999</v>
      </c>
    </row>
    <row r="82" spans="1:6" x14ac:dyDescent="0.2">
      <c r="A82">
        <v>47</v>
      </c>
      <c r="B82">
        <v>12</v>
      </c>
      <c r="C82" t="s">
        <v>37</v>
      </c>
      <c r="D82">
        <v>2006</v>
      </c>
      <c r="E82" s="80">
        <v>39.191000000000003</v>
      </c>
      <c r="F82" s="80">
        <v>12.519000000000002</v>
      </c>
    </row>
    <row r="83" spans="1:6" x14ac:dyDescent="0.2">
      <c r="A83">
        <v>54</v>
      </c>
      <c r="B83">
        <v>50</v>
      </c>
      <c r="C83" t="s">
        <v>70</v>
      </c>
      <c r="D83">
        <v>2007</v>
      </c>
      <c r="E83" s="80">
        <v>39.267000000000003</v>
      </c>
      <c r="F83" s="80">
        <v>12.595000000000002</v>
      </c>
    </row>
    <row r="84" spans="1:6" x14ac:dyDescent="0.2">
      <c r="A84">
        <v>39</v>
      </c>
      <c r="B84">
        <v>50</v>
      </c>
      <c r="C84" t="s">
        <v>70</v>
      </c>
      <c r="D84">
        <v>2007</v>
      </c>
      <c r="E84" s="80">
        <v>39.329000000000001</v>
      </c>
      <c r="F84" s="80">
        <v>12.657</v>
      </c>
    </row>
    <row r="85" spans="1:6" x14ac:dyDescent="0.2">
      <c r="A85">
        <v>63</v>
      </c>
      <c r="B85">
        <v>12</v>
      </c>
      <c r="C85" t="s">
        <v>37</v>
      </c>
      <c r="D85">
        <v>2006</v>
      </c>
      <c r="E85" s="80">
        <v>39.673000000000002</v>
      </c>
      <c r="F85" s="80">
        <v>13.001000000000001</v>
      </c>
    </row>
    <row r="86" spans="1:6" x14ac:dyDescent="0.2">
      <c r="B86">
        <v>50</v>
      </c>
      <c r="C86" t="s">
        <v>70</v>
      </c>
      <c r="D86">
        <v>2007</v>
      </c>
      <c r="E86" s="80">
        <v>40.021999999999998</v>
      </c>
      <c r="F86" s="80">
        <v>13.349999999999998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18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5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458</v>
      </c>
      <c r="E1" s="80" t="s">
        <v>483</v>
      </c>
      <c r="F1" t="s">
        <v>490</v>
      </c>
    </row>
    <row r="2" spans="1:6" x14ac:dyDescent="0.2">
      <c r="A2">
        <v>61</v>
      </c>
      <c r="B2">
        <v>8</v>
      </c>
      <c r="C2" t="s">
        <v>28</v>
      </c>
      <c r="D2">
        <v>2000</v>
      </c>
      <c r="E2" s="80">
        <v>27.606000000000002</v>
      </c>
    </row>
    <row r="3" spans="1:6" x14ac:dyDescent="0.2">
      <c r="A3">
        <v>72</v>
      </c>
      <c r="B3">
        <v>8</v>
      </c>
      <c r="C3" t="s">
        <v>28</v>
      </c>
      <c r="D3">
        <v>2000</v>
      </c>
      <c r="E3" s="80">
        <v>27.722000000000001</v>
      </c>
      <c r="F3" s="80">
        <v>0.11599999999999966</v>
      </c>
    </row>
    <row r="4" spans="1:6" x14ac:dyDescent="0.2">
      <c r="A4">
        <v>139</v>
      </c>
      <c r="B4">
        <v>40</v>
      </c>
      <c r="C4">
        <v>0</v>
      </c>
      <c r="D4">
        <v>0</v>
      </c>
      <c r="E4" s="80">
        <v>27.762</v>
      </c>
      <c r="F4" s="80">
        <v>0.15599999999999881</v>
      </c>
    </row>
    <row r="5" spans="1:6" x14ac:dyDescent="0.2">
      <c r="A5">
        <v>50</v>
      </c>
      <c r="B5">
        <v>8</v>
      </c>
      <c r="C5" t="s">
        <v>28</v>
      </c>
      <c r="D5">
        <v>2000</v>
      </c>
      <c r="E5" s="80">
        <v>27.844000000000001</v>
      </c>
      <c r="F5" s="80">
        <v>0.23799999999999955</v>
      </c>
    </row>
    <row r="6" spans="1:6" x14ac:dyDescent="0.2">
      <c r="A6">
        <v>141</v>
      </c>
      <c r="B6">
        <v>33</v>
      </c>
      <c r="C6" t="s">
        <v>57</v>
      </c>
      <c r="D6">
        <v>2001</v>
      </c>
      <c r="E6" s="80">
        <v>27.882000000000001</v>
      </c>
      <c r="F6" s="80">
        <v>0.2759999999999998</v>
      </c>
    </row>
    <row r="7" spans="1:6" x14ac:dyDescent="0.2">
      <c r="A7">
        <v>104</v>
      </c>
      <c r="B7">
        <v>33</v>
      </c>
      <c r="C7" t="s">
        <v>57</v>
      </c>
      <c r="D7">
        <v>2001</v>
      </c>
      <c r="E7" s="80">
        <v>27.922000000000001</v>
      </c>
      <c r="F7" s="80">
        <v>0.31599999999999895</v>
      </c>
    </row>
    <row r="8" spans="1:6" x14ac:dyDescent="0.2">
      <c r="A8">
        <v>27</v>
      </c>
      <c r="B8">
        <v>8</v>
      </c>
      <c r="C8" t="s">
        <v>28</v>
      </c>
      <c r="D8">
        <v>2000</v>
      </c>
      <c r="E8" s="80">
        <v>27.946000000000002</v>
      </c>
      <c r="F8" s="80">
        <v>0.33999999999999986</v>
      </c>
    </row>
    <row r="9" spans="1:6" x14ac:dyDescent="0.2">
      <c r="A9">
        <v>127</v>
      </c>
      <c r="B9">
        <v>8</v>
      </c>
      <c r="C9" t="s">
        <v>28</v>
      </c>
      <c r="D9">
        <v>2000</v>
      </c>
      <c r="E9" s="80">
        <v>27.998000000000001</v>
      </c>
      <c r="F9" s="80">
        <v>0.39199999999999946</v>
      </c>
    </row>
    <row r="10" spans="1:6" x14ac:dyDescent="0.2">
      <c r="A10">
        <v>126</v>
      </c>
      <c r="B10">
        <v>40</v>
      </c>
      <c r="C10">
        <v>0</v>
      </c>
      <c r="D10">
        <v>0</v>
      </c>
      <c r="E10" s="80">
        <v>28.004000000000001</v>
      </c>
      <c r="F10" s="80">
        <v>0.39799999999999969</v>
      </c>
    </row>
    <row r="11" spans="1:6" x14ac:dyDescent="0.2">
      <c r="A11">
        <v>37</v>
      </c>
      <c r="B11">
        <v>8</v>
      </c>
      <c r="C11" t="s">
        <v>28</v>
      </c>
      <c r="D11">
        <v>2000</v>
      </c>
      <c r="E11" s="80">
        <v>28.016999999999999</v>
      </c>
      <c r="F11" s="80">
        <v>0.41099999999999781</v>
      </c>
    </row>
    <row r="12" spans="1:6" x14ac:dyDescent="0.2">
      <c r="A12">
        <v>138</v>
      </c>
      <c r="B12">
        <v>10</v>
      </c>
      <c r="C12" t="s">
        <v>32</v>
      </c>
      <c r="D12">
        <v>2001</v>
      </c>
      <c r="E12" s="80">
        <v>28.062000000000001</v>
      </c>
      <c r="F12" s="80">
        <v>0.45599999999999952</v>
      </c>
    </row>
    <row r="13" spans="1:6" x14ac:dyDescent="0.2">
      <c r="A13">
        <v>129</v>
      </c>
      <c r="B13">
        <v>33</v>
      </c>
      <c r="C13" t="s">
        <v>57</v>
      </c>
      <c r="D13">
        <v>2001</v>
      </c>
      <c r="E13" s="80">
        <v>28.077999999999999</v>
      </c>
      <c r="F13" s="80">
        <v>0.47199999999999775</v>
      </c>
    </row>
    <row r="14" spans="1:6" x14ac:dyDescent="0.2">
      <c r="A14">
        <v>148</v>
      </c>
      <c r="B14">
        <v>40</v>
      </c>
      <c r="C14">
        <v>0</v>
      </c>
      <c r="D14">
        <v>0</v>
      </c>
      <c r="E14" s="80">
        <v>28.091999999999999</v>
      </c>
      <c r="F14" s="80">
        <v>0.4859999999999971</v>
      </c>
    </row>
    <row r="15" spans="1:6" x14ac:dyDescent="0.2">
      <c r="A15">
        <v>82</v>
      </c>
      <c r="B15">
        <v>8</v>
      </c>
      <c r="C15" t="s">
        <v>28</v>
      </c>
      <c r="D15">
        <v>2000</v>
      </c>
      <c r="E15" s="80">
        <v>28.117000000000001</v>
      </c>
      <c r="F15" s="80">
        <v>0.51099999999999923</v>
      </c>
    </row>
    <row r="16" spans="1:6" x14ac:dyDescent="0.2">
      <c r="A16">
        <v>97</v>
      </c>
      <c r="B16">
        <v>10</v>
      </c>
      <c r="C16" t="s">
        <v>32</v>
      </c>
      <c r="D16">
        <v>2001</v>
      </c>
      <c r="E16" s="80">
        <v>28.132000000000001</v>
      </c>
      <c r="F16" s="80">
        <v>0.5259999999999998</v>
      </c>
    </row>
    <row r="17" spans="1:6" x14ac:dyDescent="0.2">
      <c r="A17">
        <v>147</v>
      </c>
      <c r="B17">
        <v>10</v>
      </c>
      <c r="C17" t="s">
        <v>32</v>
      </c>
      <c r="D17">
        <v>2001</v>
      </c>
      <c r="E17" s="80">
        <v>28.154</v>
      </c>
      <c r="F17" s="80">
        <v>0.54799999999999827</v>
      </c>
    </row>
    <row r="18" spans="1:6" x14ac:dyDescent="0.2">
      <c r="A18">
        <v>116</v>
      </c>
      <c r="B18">
        <v>33</v>
      </c>
      <c r="C18" t="s">
        <v>57</v>
      </c>
      <c r="D18">
        <v>2001</v>
      </c>
      <c r="E18" s="80">
        <v>28.172000000000001</v>
      </c>
      <c r="F18" s="80">
        <v>0.56599999999999895</v>
      </c>
    </row>
    <row r="19" spans="1:6" x14ac:dyDescent="0.2">
      <c r="A19">
        <v>125</v>
      </c>
      <c r="B19">
        <v>23</v>
      </c>
      <c r="C19" t="s">
        <v>50</v>
      </c>
      <c r="D19">
        <v>2001</v>
      </c>
      <c r="E19" s="80">
        <v>28.184000000000001</v>
      </c>
      <c r="F19" s="80">
        <v>0.5779999999999994</v>
      </c>
    </row>
    <row r="20" spans="1:6" x14ac:dyDescent="0.2">
      <c r="A20">
        <v>128</v>
      </c>
      <c r="B20">
        <v>10</v>
      </c>
      <c r="C20" t="s">
        <v>32</v>
      </c>
      <c r="D20">
        <v>2001</v>
      </c>
      <c r="E20" s="80">
        <v>28.184000000000001</v>
      </c>
      <c r="F20" s="80">
        <v>0.5779999999999994</v>
      </c>
    </row>
    <row r="21" spans="1:6" x14ac:dyDescent="0.2">
      <c r="A21">
        <v>91</v>
      </c>
      <c r="B21">
        <v>33</v>
      </c>
      <c r="C21" t="s">
        <v>57</v>
      </c>
      <c r="D21">
        <v>2001</v>
      </c>
      <c r="E21" s="80">
        <v>28.247</v>
      </c>
      <c r="F21" s="80">
        <v>0.64099999999999824</v>
      </c>
    </row>
    <row r="22" spans="1:6" x14ac:dyDescent="0.2">
      <c r="A22">
        <v>119</v>
      </c>
      <c r="B22">
        <v>10</v>
      </c>
      <c r="C22" t="s">
        <v>32</v>
      </c>
      <c r="D22">
        <v>2001</v>
      </c>
      <c r="E22" s="80">
        <v>28.259</v>
      </c>
      <c r="F22" s="80">
        <v>0.65299999999999869</v>
      </c>
    </row>
    <row r="23" spans="1:6" x14ac:dyDescent="0.2">
      <c r="A23">
        <v>69</v>
      </c>
      <c r="B23">
        <v>33</v>
      </c>
      <c r="C23" t="s">
        <v>57</v>
      </c>
      <c r="D23">
        <v>2001</v>
      </c>
      <c r="E23" s="80">
        <v>28.303000000000001</v>
      </c>
      <c r="F23" s="80">
        <v>0.69699999999999918</v>
      </c>
    </row>
    <row r="24" spans="1:6" x14ac:dyDescent="0.2">
      <c r="A24">
        <v>36</v>
      </c>
      <c r="B24">
        <v>33</v>
      </c>
      <c r="C24" t="s">
        <v>57</v>
      </c>
      <c r="D24">
        <v>2001</v>
      </c>
      <c r="E24" s="80">
        <v>28.344000000000001</v>
      </c>
      <c r="F24" s="80">
        <v>0.73799999999999955</v>
      </c>
    </row>
    <row r="25" spans="1:6" x14ac:dyDescent="0.2">
      <c r="A25">
        <v>117</v>
      </c>
      <c r="B25">
        <v>40</v>
      </c>
      <c r="C25">
        <v>0</v>
      </c>
      <c r="D25">
        <v>0</v>
      </c>
      <c r="E25" s="80">
        <v>28.358000000000001</v>
      </c>
      <c r="F25" s="80">
        <v>0.75199999999999889</v>
      </c>
    </row>
    <row r="26" spans="1:6" x14ac:dyDescent="0.2">
      <c r="A26">
        <v>118</v>
      </c>
      <c r="B26">
        <v>23</v>
      </c>
      <c r="C26" t="s">
        <v>50</v>
      </c>
      <c r="D26">
        <v>2001</v>
      </c>
      <c r="E26" s="80">
        <v>28.398</v>
      </c>
      <c r="F26" s="80">
        <v>0.79199999999999804</v>
      </c>
    </row>
    <row r="27" spans="1:6" x14ac:dyDescent="0.2">
      <c r="A27">
        <v>94</v>
      </c>
      <c r="B27">
        <v>8</v>
      </c>
      <c r="C27" t="s">
        <v>28</v>
      </c>
      <c r="D27">
        <v>2000</v>
      </c>
      <c r="E27" s="80">
        <v>28.411999999999999</v>
      </c>
      <c r="F27" s="80">
        <v>0.80599999999999739</v>
      </c>
    </row>
    <row r="28" spans="1:6" x14ac:dyDescent="0.2">
      <c r="A28">
        <v>81</v>
      </c>
      <c r="B28">
        <v>33</v>
      </c>
      <c r="C28" t="s">
        <v>57</v>
      </c>
      <c r="D28">
        <v>2001</v>
      </c>
      <c r="E28" s="80">
        <v>28.417000000000002</v>
      </c>
      <c r="F28" s="80">
        <v>0.81099999999999994</v>
      </c>
    </row>
    <row r="29" spans="1:6" x14ac:dyDescent="0.2">
      <c r="A29">
        <v>86</v>
      </c>
      <c r="B29">
        <v>10</v>
      </c>
      <c r="C29" t="s">
        <v>32</v>
      </c>
      <c r="D29">
        <v>2001</v>
      </c>
      <c r="E29" s="80">
        <v>28.440999999999999</v>
      </c>
      <c r="F29" s="80">
        <v>0.8349999999999973</v>
      </c>
    </row>
    <row r="30" spans="1:6" x14ac:dyDescent="0.2">
      <c r="A30">
        <v>103</v>
      </c>
      <c r="B30">
        <v>8</v>
      </c>
      <c r="C30" t="s">
        <v>28</v>
      </c>
      <c r="D30">
        <v>2000</v>
      </c>
      <c r="E30" s="80">
        <v>28.498999999999999</v>
      </c>
      <c r="F30" s="80">
        <v>0.89299999999999713</v>
      </c>
    </row>
    <row r="31" spans="1:6" x14ac:dyDescent="0.2">
      <c r="A31">
        <v>136</v>
      </c>
      <c r="B31">
        <v>8</v>
      </c>
      <c r="C31" t="s">
        <v>28</v>
      </c>
      <c r="D31">
        <v>2000</v>
      </c>
      <c r="E31" s="80">
        <v>28.501999999999999</v>
      </c>
      <c r="F31" s="80">
        <v>0.89599999999999724</v>
      </c>
    </row>
    <row r="32" spans="1:6" x14ac:dyDescent="0.2">
      <c r="A32">
        <v>114</v>
      </c>
      <c r="B32">
        <v>44</v>
      </c>
      <c r="C32">
        <v>0</v>
      </c>
      <c r="D32">
        <v>0</v>
      </c>
      <c r="E32" s="80">
        <v>28.504999999999999</v>
      </c>
      <c r="F32" s="80">
        <v>0.89899999999999736</v>
      </c>
    </row>
    <row r="33" spans="1:6" x14ac:dyDescent="0.2">
      <c r="A33">
        <v>26</v>
      </c>
      <c r="B33">
        <v>44</v>
      </c>
      <c r="C33">
        <v>0</v>
      </c>
      <c r="D33">
        <v>0</v>
      </c>
      <c r="E33" s="80">
        <v>28.530999999999999</v>
      </c>
      <c r="F33" s="80">
        <v>0.92499999999999716</v>
      </c>
    </row>
    <row r="34" spans="1:6" x14ac:dyDescent="0.2">
      <c r="A34">
        <v>96</v>
      </c>
      <c r="B34">
        <v>40</v>
      </c>
      <c r="C34">
        <v>0</v>
      </c>
      <c r="D34">
        <v>0</v>
      </c>
      <c r="E34" s="80">
        <v>28.555</v>
      </c>
      <c r="F34" s="80">
        <v>0.94899999999999807</v>
      </c>
    </row>
    <row r="35" spans="1:6" x14ac:dyDescent="0.2">
      <c r="A35">
        <v>38</v>
      </c>
      <c r="B35">
        <v>44</v>
      </c>
      <c r="C35">
        <v>0</v>
      </c>
      <c r="D35">
        <v>0</v>
      </c>
      <c r="E35" s="80">
        <v>28.576000000000001</v>
      </c>
      <c r="F35" s="80">
        <v>0.96999999999999886</v>
      </c>
    </row>
    <row r="36" spans="1:6" x14ac:dyDescent="0.2">
      <c r="A36">
        <v>137</v>
      </c>
      <c r="B36">
        <v>23</v>
      </c>
      <c r="C36" t="s">
        <v>50</v>
      </c>
      <c r="D36">
        <v>2001</v>
      </c>
      <c r="E36" s="80">
        <v>28.731999999999999</v>
      </c>
      <c r="F36" s="80">
        <v>1.1259999999999977</v>
      </c>
    </row>
    <row r="37" spans="1:6" x14ac:dyDescent="0.2">
      <c r="A37">
        <v>34</v>
      </c>
      <c r="B37">
        <v>40</v>
      </c>
      <c r="C37">
        <v>0</v>
      </c>
      <c r="D37">
        <v>0</v>
      </c>
      <c r="E37" s="80">
        <v>28.739000000000001</v>
      </c>
      <c r="F37" s="80">
        <v>1.1329999999999991</v>
      </c>
    </row>
    <row r="38" spans="1:6" x14ac:dyDescent="0.2">
      <c r="A38">
        <v>66</v>
      </c>
      <c r="B38">
        <v>40</v>
      </c>
      <c r="C38">
        <v>0</v>
      </c>
      <c r="D38">
        <v>0</v>
      </c>
      <c r="E38" s="80">
        <v>28.760999999999999</v>
      </c>
      <c r="F38" s="80">
        <v>1.1549999999999976</v>
      </c>
    </row>
    <row r="39" spans="1:6" x14ac:dyDescent="0.2">
      <c r="A39">
        <v>135</v>
      </c>
      <c r="B39">
        <v>44</v>
      </c>
      <c r="C39">
        <v>0</v>
      </c>
      <c r="D39">
        <v>0</v>
      </c>
      <c r="E39" s="80">
        <v>28.826000000000001</v>
      </c>
      <c r="F39" s="80">
        <v>1.2199999999999989</v>
      </c>
    </row>
    <row r="40" spans="1:6" x14ac:dyDescent="0.2">
      <c r="A40">
        <v>146</v>
      </c>
      <c r="B40">
        <v>44</v>
      </c>
      <c r="C40">
        <v>0</v>
      </c>
      <c r="D40">
        <v>0</v>
      </c>
      <c r="E40" s="80">
        <v>28.826000000000001</v>
      </c>
      <c r="F40" s="80">
        <v>1.2199999999999989</v>
      </c>
    </row>
    <row r="41" spans="1:6" x14ac:dyDescent="0.2">
      <c r="A41">
        <v>45</v>
      </c>
      <c r="B41">
        <v>40</v>
      </c>
      <c r="C41">
        <v>0</v>
      </c>
      <c r="D41">
        <v>0</v>
      </c>
      <c r="E41" s="80">
        <v>28.835999999999999</v>
      </c>
      <c r="F41" s="80">
        <v>1.2299999999999969</v>
      </c>
    </row>
    <row r="42" spans="1:6" x14ac:dyDescent="0.2">
      <c r="A42">
        <v>83</v>
      </c>
      <c r="B42">
        <v>44</v>
      </c>
      <c r="C42">
        <v>0</v>
      </c>
      <c r="D42">
        <v>0</v>
      </c>
      <c r="E42" s="80">
        <v>28.838999999999999</v>
      </c>
      <c r="F42" s="80">
        <v>1.232999999999997</v>
      </c>
    </row>
    <row r="43" spans="1:6" x14ac:dyDescent="0.2">
      <c r="A43">
        <v>106</v>
      </c>
      <c r="B43">
        <v>23</v>
      </c>
      <c r="C43" t="s">
        <v>50</v>
      </c>
      <c r="D43">
        <v>2001</v>
      </c>
      <c r="E43" s="80">
        <v>28.856999999999999</v>
      </c>
      <c r="F43" s="80">
        <v>1.2509999999999977</v>
      </c>
    </row>
    <row r="44" spans="1:6" x14ac:dyDescent="0.2">
      <c r="A44">
        <v>25</v>
      </c>
      <c r="B44">
        <v>33</v>
      </c>
      <c r="C44" t="s">
        <v>57</v>
      </c>
      <c r="D44">
        <v>2001</v>
      </c>
      <c r="E44" s="80">
        <v>28.87</v>
      </c>
      <c r="F44" s="80">
        <v>1.2639999999999993</v>
      </c>
    </row>
    <row r="45" spans="1:6" x14ac:dyDescent="0.2">
      <c r="A45">
        <v>87</v>
      </c>
      <c r="B45">
        <v>40</v>
      </c>
      <c r="C45">
        <v>0</v>
      </c>
      <c r="D45">
        <v>0</v>
      </c>
      <c r="E45" s="80">
        <v>28.872</v>
      </c>
      <c r="F45" s="80">
        <v>1.2659999999999982</v>
      </c>
    </row>
    <row r="46" spans="1:6" x14ac:dyDescent="0.2">
      <c r="A46">
        <v>59</v>
      </c>
      <c r="B46">
        <v>33</v>
      </c>
      <c r="C46" t="s">
        <v>57</v>
      </c>
      <c r="D46">
        <v>2001</v>
      </c>
      <c r="E46" s="80">
        <v>28.884</v>
      </c>
      <c r="F46" s="80">
        <v>1.2779999999999987</v>
      </c>
    </row>
    <row r="47" spans="1:6" x14ac:dyDescent="0.2">
      <c r="A47">
        <v>113</v>
      </c>
      <c r="B47">
        <v>8</v>
      </c>
      <c r="C47" t="s">
        <v>28</v>
      </c>
      <c r="D47">
        <v>2000</v>
      </c>
      <c r="E47" s="80">
        <v>28.907</v>
      </c>
      <c r="F47" s="80">
        <v>1.3009999999999984</v>
      </c>
    </row>
    <row r="48" spans="1:6" x14ac:dyDescent="0.2">
      <c r="A48">
        <v>44</v>
      </c>
      <c r="B48">
        <v>23</v>
      </c>
      <c r="C48" t="s">
        <v>50</v>
      </c>
      <c r="D48">
        <v>2001</v>
      </c>
      <c r="E48" s="80">
        <v>28.963999999999999</v>
      </c>
      <c r="F48" s="80">
        <v>1.357999999999997</v>
      </c>
    </row>
    <row r="49" spans="1:6" x14ac:dyDescent="0.2">
      <c r="A49">
        <v>95</v>
      </c>
      <c r="B49">
        <v>23</v>
      </c>
      <c r="C49" t="s">
        <v>50</v>
      </c>
      <c r="D49">
        <v>2001</v>
      </c>
      <c r="E49" s="80">
        <v>28.968</v>
      </c>
      <c r="F49" s="80">
        <v>1.3619999999999983</v>
      </c>
    </row>
    <row r="50" spans="1:6" x14ac:dyDescent="0.2">
      <c r="A50">
        <v>84</v>
      </c>
      <c r="B50">
        <v>23</v>
      </c>
      <c r="C50" t="s">
        <v>50</v>
      </c>
      <c r="D50">
        <v>2001</v>
      </c>
      <c r="E50" s="80">
        <v>28.972999999999999</v>
      </c>
      <c r="F50" s="80">
        <v>1.3669999999999973</v>
      </c>
    </row>
    <row r="51" spans="1:6" x14ac:dyDescent="0.2">
      <c r="A51">
        <v>48</v>
      </c>
      <c r="B51">
        <v>33</v>
      </c>
      <c r="C51" t="s">
        <v>57</v>
      </c>
      <c r="D51">
        <v>2001</v>
      </c>
      <c r="E51" s="80">
        <v>28.989000000000001</v>
      </c>
      <c r="F51" s="80">
        <v>1.3829999999999991</v>
      </c>
    </row>
    <row r="52" spans="1:6" x14ac:dyDescent="0.2">
      <c r="A52">
        <v>67</v>
      </c>
      <c r="B52">
        <v>23</v>
      </c>
      <c r="C52" t="s">
        <v>50</v>
      </c>
      <c r="D52">
        <v>2001</v>
      </c>
      <c r="E52" s="80">
        <v>29.007000000000001</v>
      </c>
      <c r="F52" s="80">
        <v>1.4009999999999998</v>
      </c>
    </row>
    <row r="53" spans="1:6" x14ac:dyDescent="0.2">
      <c r="A53">
        <v>68</v>
      </c>
      <c r="B53">
        <v>10</v>
      </c>
      <c r="C53" t="s">
        <v>32</v>
      </c>
      <c r="D53">
        <v>2001</v>
      </c>
      <c r="E53" s="80">
        <v>29.010999999999999</v>
      </c>
      <c r="F53" s="80">
        <v>1.4049999999999976</v>
      </c>
    </row>
    <row r="54" spans="1:6" x14ac:dyDescent="0.2">
      <c r="A54">
        <v>49</v>
      </c>
      <c r="B54">
        <v>44</v>
      </c>
      <c r="C54">
        <v>0</v>
      </c>
      <c r="D54">
        <v>0</v>
      </c>
      <c r="E54" s="80">
        <v>29.059000000000001</v>
      </c>
      <c r="F54" s="80">
        <v>1.4529999999999994</v>
      </c>
    </row>
    <row r="55" spans="1:6" x14ac:dyDescent="0.2">
      <c r="A55">
        <v>80</v>
      </c>
      <c r="B55">
        <v>20</v>
      </c>
      <c r="C55" t="s">
        <v>500</v>
      </c>
      <c r="D55">
        <v>2011</v>
      </c>
      <c r="E55" s="80">
        <v>29.071000000000002</v>
      </c>
      <c r="F55" s="80">
        <v>1.4649999999999999</v>
      </c>
    </row>
    <row r="56" spans="1:6" x14ac:dyDescent="0.2">
      <c r="A56">
        <v>35</v>
      </c>
      <c r="B56">
        <v>20</v>
      </c>
      <c r="C56" t="s">
        <v>500</v>
      </c>
      <c r="D56">
        <v>2011</v>
      </c>
      <c r="E56" s="80">
        <v>29.09</v>
      </c>
      <c r="F56" s="80">
        <v>1.4839999999999982</v>
      </c>
    </row>
    <row r="57" spans="1:6" x14ac:dyDescent="0.2">
      <c r="A57">
        <v>56</v>
      </c>
      <c r="B57">
        <v>40</v>
      </c>
      <c r="C57">
        <v>0</v>
      </c>
      <c r="D57">
        <v>0</v>
      </c>
      <c r="E57" s="80">
        <v>29.097000000000001</v>
      </c>
      <c r="F57" s="80">
        <v>1.4909999999999997</v>
      </c>
    </row>
    <row r="58" spans="1:6" x14ac:dyDescent="0.2">
      <c r="A58">
        <v>71</v>
      </c>
      <c r="B58">
        <v>44</v>
      </c>
      <c r="C58">
        <v>0</v>
      </c>
      <c r="D58">
        <v>0</v>
      </c>
      <c r="E58" s="80">
        <v>29.1</v>
      </c>
      <c r="F58" s="80">
        <v>1.4939999999999998</v>
      </c>
    </row>
    <row r="59" spans="1:6" x14ac:dyDescent="0.2">
      <c r="A59">
        <v>130</v>
      </c>
      <c r="B59">
        <v>20</v>
      </c>
      <c r="C59" t="s">
        <v>500</v>
      </c>
      <c r="D59">
        <v>2011</v>
      </c>
      <c r="E59" s="80">
        <v>29.172000000000001</v>
      </c>
      <c r="F59" s="80">
        <v>1.5659999999999989</v>
      </c>
    </row>
    <row r="60" spans="1:6" x14ac:dyDescent="0.2">
      <c r="A60">
        <v>105</v>
      </c>
      <c r="B60">
        <v>20</v>
      </c>
      <c r="C60" t="s">
        <v>500</v>
      </c>
      <c r="D60">
        <v>2011</v>
      </c>
      <c r="E60" s="80">
        <v>29.177</v>
      </c>
      <c r="F60" s="80">
        <v>1.570999999999998</v>
      </c>
    </row>
    <row r="61" spans="1:6" x14ac:dyDescent="0.2">
      <c r="A61">
        <v>32</v>
      </c>
      <c r="B61">
        <v>23</v>
      </c>
      <c r="C61" t="s">
        <v>50</v>
      </c>
      <c r="D61">
        <v>2001</v>
      </c>
      <c r="E61" s="80">
        <v>29.193999999999999</v>
      </c>
      <c r="F61" s="80">
        <v>1.5879999999999974</v>
      </c>
    </row>
    <row r="62" spans="1:6" x14ac:dyDescent="0.2">
      <c r="A62">
        <v>24</v>
      </c>
      <c r="B62">
        <v>20</v>
      </c>
      <c r="C62" t="s">
        <v>500</v>
      </c>
      <c r="D62">
        <v>2011</v>
      </c>
      <c r="E62" s="80">
        <v>29.215</v>
      </c>
      <c r="F62" s="80">
        <v>1.6089999999999982</v>
      </c>
    </row>
    <row r="63" spans="1:6" x14ac:dyDescent="0.2">
      <c r="A63">
        <v>16</v>
      </c>
      <c r="B63">
        <v>20</v>
      </c>
      <c r="C63" t="s">
        <v>500</v>
      </c>
      <c r="D63">
        <v>2011</v>
      </c>
      <c r="E63" s="80">
        <v>29.221</v>
      </c>
      <c r="F63" s="80">
        <v>1.6149999999999984</v>
      </c>
    </row>
    <row r="64" spans="1:6" x14ac:dyDescent="0.2">
      <c r="A64">
        <v>70</v>
      </c>
      <c r="B64">
        <v>20</v>
      </c>
      <c r="C64" t="s">
        <v>500</v>
      </c>
      <c r="D64">
        <v>2011</v>
      </c>
      <c r="E64" s="80">
        <v>29.23</v>
      </c>
      <c r="F64" s="80">
        <v>1.6239999999999988</v>
      </c>
    </row>
    <row r="65" spans="1:6" x14ac:dyDescent="0.2">
      <c r="A65">
        <v>15</v>
      </c>
      <c r="B65">
        <v>33</v>
      </c>
      <c r="C65" t="s">
        <v>57</v>
      </c>
      <c r="D65">
        <v>2001</v>
      </c>
      <c r="E65" s="80">
        <v>29.277000000000001</v>
      </c>
      <c r="F65" s="80">
        <v>1.6709999999999994</v>
      </c>
    </row>
    <row r="66" spans="1:6" x14ac:dyDescent="0.2">
      <c r="A66">
        <v>60</v>
      </c>
      <c r="B66">
        <v>44</v>
      </c>
      <c r="C66">
        <v>0</v>
      </c>
      <c r="D66">
        <v>0</v>
      </c>
      <c r="E66" s="80">
        <v>29.286999999999999</v>
      </c>
      <c r="F66" s="80">
        <v>1.6809999999999974</v>
      </c>
    </row>
    <row r="67" spans="1:6" x14ac:dyDescent="0.2">
      <c r="A67">
        <v>47</v>
      </c>
      <c r="B67">
        <v>20</v>
      </c>
      <c r="C67" t="s">
        <v>500</v>
      </c>
      <c r="D67">
        <v>2011</v>
      </c>
      <c r="E67" s="80">
        <v>29.366</v>
      </c>
      <c r="F67" s="80">
        <v>1.759999999999998</v>
      </c>
    </row>
    <row r="68" spans="1:6" x14ac:dyDescent="0.2">
      <c r="A68">
        <v>74</v>
      </c>
      <c r="B68">
        <v>55</v>
      </c>
      <c r="C68" t="s">
        <v>74</v>
      </c>
      <c r="D68">
        <v>2009</v>
      </c>
      <c r="E68" s="80">
        <v>29.367999999999999</v>
      </c>
      <c r="F68" s="80">
        <v>1.7619999999999969</v>
      </c>
    </row>
    <row r="69" spans="1:6" x14ac:dyDescent="0.2">
      <c r="A69">
        <v>102</v>
      </c>
      <c r="B69">
        <v>44</v>
      </c>
      <c r="C69">
        <v>0</v>
      </c>
      <c r="D69">
        <v>0</v>
      </c>
      <c r="E69" s="80">
        <v>29.398</v>
      </c>
      <c r="F69" s="80">
        <v>1.791999999999998</v>
      </c>
    </row>
    <row r="70" spans="1:6" x14ac:dyDescent="0.2">
      <c r="A70">
        <v>131</v>
      </c>
      <c r="B70">
        <v>37</v>
      </c>
      <c r="C70" t="s">
        <v>60</v>
      </c>
      <c r="D70">
        <v>2003</v>
      </c>
      <c r="E70" s="80">
        <v>29.411999999999999</v>
      </c>
      <c r="F70" s="80">
        <v>1.8059999999999974</v>
      </c>
    </row>
    <row r="71" spans="1:6" x14ac:dyDescent="0.2">
      <c r="A71">
        <v>142</v>
      </c>
      <c r="B71">
        <v>37</v>
      </c>
      <c r="C71" t="s">
        <v>60</v>
      </c>
      <c r="D71">
        <v>2003</v>
      </c>
      <c r="E71" s="80">
        <v>29.46</v>
      </c>
      <c r="F71" s="80">
        <v>1.8539999999999992</v>
      </c>
    </row>
    <row r="72" spans="1:6" x14ac:dyDescent="0.2">
      <c r="A72">
        <v>115</v>
      </c>
      <c r="B72">
        <v>20</v>
      </c>
      <c r="C72" t="s">
        <v>500</v>
      </c>
      <c r="D72">
        <v>2011</v>
      </c>
      <c r="E72" s="80">
        <v>29.468</v>
      </c>
      <c r="F72" s="80">
        <v>1.8619999999999983</v>
      </c>
    </row>
    <row r="73" spans="1:6" x14ac:dyDescent="0.2">
      <c r="A73">
        <v>132</v>
      </c>
      <c r="B73">
        <v>55</v>
      </c>
      <c r="C73" t="s">
        <v>74</v>
      </c>
      <c r="D73">
        <v>2009</v>
      </c>
      <c r="E73" s="80">
        <v>29.635999999999999</v>
      </c>
      <c r="F73" s="80">
        <v>2.0299999999999976</v>
      </c>
    </row>
    <row r="74" spans="1:6" x14ac:dyDescent="0.2">
      <c r="A74">
        <v>55</v>
      </c>
      <c r="B74">
        <v>23</v>
      </c>
      <c r="C74" t="s">
        <v>50</v>
      </c>
      <c r="D74">
        <v>2001</v>
      </c>
      <c r="E74" s="80">
        <v>29.693999999999999</v>
      </c>
      <c r="F74" s="80">
        <v>2.0879999999999974</v>
      </c>
    </row>
    <row r="75" spans="1:6" x14ac:dyDescent="0.2">
      <c r="A75">
        <v>121</v>
      </c>
      <c r="B75">
        <v>55</v>
      </c>
      <c r="C75" t="s">
        <v>74</v>
      </c>
      <c r="D75">
        <v>2009</v>
      </c>
      <c r="E75" s="80">
        <v>29.713999999999999</v>
      </c>
      <c r="F75" s="80">
        <v>2.107999999999997</v>
      </c>
    </row>
    <row r="76" spans="1:6" x14ac:dyDescent="0.2">
      <c r="A76">
        <v>134</v>
      </c>
      <c r="B76">
        <v>3</v>
      </c>
      <c r="C76" t="s">
        <v>15</v>
      </c>
      <c r="D76">
        <v>2003</v>
      </c>
      <c r="E76" s="80">
        <v>29.725999999999999</v>
      </c>
      <c r="F76" s="80">
        <v>2.1199999999999974</v>
      </c>
    </row>
    <row r="77" spans="1:6" x14ac:dyDescent="0.2">
      <c r="A77">
        <v>124</v>
      </c>
      <c r="B77">
        <v>44</v>
      </c>
      <c r="C77">
        <v>0</v>
      </c>
      <c r="D77">
        <v>0</v>
      </c>
      <c r="E77" s="80">
        <v>29.748000000000001</v>
      </c>
      <c r="F77" s="80">
        <v>2.1419999999999995</v>
      </c>
    </row>
    <row r="78" spans="1:6" x14ac:dyDescent="0.2">
      <c r="A78">
        <v>65</v>
      </c>
      <c r="B78">
        <v>3</v>
      </c>
      <c r="C78" t="s">
        <v>15</v>
      </c>
      <c r="D78">
        <v>2003</v>
      </c>
      <c r="E78" s="80">
        <v>29.802</v>
      </c>
      <c r="F78" s="80">
        <v>2.195999999999998</v>
      </c>
    </row>
    <row r="79" spans="1:6" x14ac:dyDescent="0.2">
      <c r="A79">
        <v>140</v>
      </c>
      <c r="B79">
        <v>20</v>
      </c>
      <c r="C79" t="s">
        <v>500</v>
      </c>
      <c r="D79">
        <v>2011</v>
      </c>
      <c r="E79" s="80">
        <v>29.827999999999999</v>
      </c>
      <c r="F79" s="80">
        <v>2.2219999999999978</v>
      </c>
    </row>
    <row r="80" spans="1:6" x14ac:dyDescent="0.2">
      <c r="A80">
        <v>63</v>
      </c>
      <c r="B80">
        <v>55</v>
      </c>
      <c r="C80" t="s">
        <v>74</v>
      </c>
      <c r="D80">
        <v>2009</v>
      </c>
      <c r="E80" s="80">
        <v>29.843</v>
      </c>
      <c r="F80" s="80">
        <v>2.2369999999999983</v>
      </c>
    </row>
    <row r="81" spans="1:6" x14ac:dyDescent="0.2">
      <c r="A81">
        <v>133</v>
      </c>
      <c r="B81">
        <v>4</v>
      </c>
      <c r="C81" t="s">
        <v>18</v>
      </c>
      <c r="D81">
        <v>2006</v>
      </c>
      <c r="E81" s="80">
        <v>29.87</v>
      </c>
      <c r="F81" s="80">
        <v>2.2639999999999993</v>
      </c>
    </row>
    <row r="82" spans="1:6" x14ac:dyDescent="0.2">
      <c r="A82">
        <v>43</v>
      </c>
      <c r="B82">
        <v>10</v>
      </c>
      <c r="C82" t="s">
        <v>32</v>
      </c>
      <c r="D82">
        <v>2001</v>
      </c>
      <c r="E82" s="80">
        <v>29.891999999999999</v>
      </c>
      <c r="F82" s="80">
        <v>2.2859999999999978</v>
      </c>
    </row>
    <row r="83" spans="1:6" x14ac:dyDescent="0.2">
      <c r="A83">
        <v>40</v>
      </c>
      <c r="B83">
        <v>55</v>
      </c>
      <c r="C83" t="s">
        <v>74</v>
      </c>
      <c r="D83">
        <v>2009</v>
      </c>
      <c r="E83" s="80">
        <v>29.896000000000001</v>
      </c>
      <c r="F83" s="80">
        <v>2.2899999999999991</v>
      </c>
    </row>
    <row r="84" spans="1:6" x14ac:dyDescent="0.2">
      <c r="A84">
        <v>58</v>
      </c>
      <c r="B84">
        <v>20</v>
      </c>
      <c r="C84" t="s">
        <v>500</v>
      </c>
      <c r="D84">
        <v>2011</v>
      </c>
      <c r="E84" s="80">
        <v>29.905999999999999</v>
      </c>
      <c r="F84" s="80">
        <v>2.2999999999999972</v>
      </c>
    </row>
    <row r="85" spans="1:6" x14ac:dyDescent="0.2">
      <c r="A85">
        <v>57</v>
      </c>
      <c r="B85">
        <v>10</v>
      </c>
      <c r="C85" t="s">
        <v>32</v>
      </c>
      <c r="D85">
        <v>2001</v>
      </c>
      <c r="E85" s="80">
        <v>29.911999999999999</v>
      </c>
      <c r="F85" s="80">
        <v>2.3059999999999974</v>
      </c>
    </row>
    <row r="86" spans="1:6" x14ac:dyDescent="0.2">
      <c r="A86">
        <v>122</v>
      </c>
      <c r="B86">
        <v>4</v>
      </c>
      <c r="C86" t="s">
        <v>18</v>
      </c>
      <c r="D86">
        <v>2006</v>
      </c>
      <c r="E86" s="80">
        <v>29.95</v>
      </c>
      <c r="F86" s="80">
        <v>2.3439999999999976</v>
      </c>
    </row>
    <row r="87" spans="1:6" x14ac:dyDescent="0.2">
      <c r="A87">
        <v>101</v>
      </c>
      <c r="B87">
        <v>3</v>
      </c>
      <c r="C87" t="s">
        <v>15</v>
      </c>
      <c r="D87">
        <v>2003</v>
      </c>
      <c r="E87" s="80">
        <v>29.959</v>
      </c>
      <c r="F87" s="80">
        <v>2.352999999999998</v>
      </c>
    </row>
    <row r="88" spans="1:6" x14ac:dyDescent="0.2">
      <c r="A88">
        <v>85</v>
      </c>
      <c r="B88">
        <v>37</v>
      </c>
      <c r="C88" t="s">
        <v>60</v>
      </c>
      <c r="D88">
        <v>2003</v>
      </c>
      <c r="E88" s="80">
        <v>30.047999999999998</v>
      </c>
      <c r="F88" s="80">
        <v>2.4419999999999966</v>
      </c>
    </row>
    <row r="89" spans="1:6" x14ac:dyDescent="0.2">
      <c r="A89">
        <v>75</v>
      </c>
      <c r="B89">
        <v>4</v>
      </c>
      <c r="C89" t="s">
        <v>18</v>
      </c>
      <c r="D89">
        <v>2006</v>
      </c>
      <c r="E89" s="80">
        <v>30.055</v>
      </c>
      <c r="F89" s="80">
        <v>2.4489999999999981</v>
      </c>
    </row>
    <row r="90" spans="1:6" x14ac:dyDescent="0.2">
      <c r="A90">
        <v>120</v>
      </c>
      <c r="B90">
        <v>37</v>
      </c>
      <c r="C90" t="s">
        <v>60</v>
      </c>
      <c r="D90">
        <v>2003</v>
      </c>
      <c r="E90" s="80">
        <v>30.065999999999999</v>
      </c>
      <c r="F90" s="80">
        <v>2.4599999999999973</v>
      </c>
    </row>
    <row r="91" spans="1:6" x14ac:dyDescent="0.2">
      <c r="A91">
        <v>73</v>
      </c>
      <c r="B91">
        <v>37</v>
      </c>
      <c r="C91" t="s">
        <v>60</v>
      </c>
      <c r="D91">
        <v>2003</v>
      </c>
      <c r="E91" s="80">
        <v>30.088000000000001</v>
      </c>
      <c r="F91" s="80">
        <v>2.4819999999999993</v>
      </c>
    </row>
    <row r="92" spans="1:6" x14ac:dyDescent="0.2">
      <c r="A92">
        <v>145</v>
      </c>
      <c r="B92">
        <v>4</v>
      </c>
      <c r="C92" t="s">
        <v>18</v>
      </c>
      <c r="D92">
        <v>2006</v>
      </c>
      <c r="E92" s="80">
        <v>30.114000000000001</v>
      </c>
      <c r="F92" s="80">
        <v>2.5079999999999991</v>
      </c>
    </row>
    <row r="93" spans="1:6" x14ac:dyDescent="0.2">
      <c r="A93">
        <v>98</v>
      </c>
      <c r="B93">
        <v>37</v>
      </c>
      <c r="C93" t="s">
        <v>60</v>
      </c>
      <c r="D93">
        <v>2003</v>
      </c>
      <c r="E93" s="80">
        <v>30.126999999999999</v>
      </c>
      <c r="F93" s="80">
        <v>2.5209999999999972</v>
      </c>
    </row>
    <row r="94" spans="1:6" x14ac:dyDescent="0.2">
      <c r="A94">
        <v>20</v>
      </c>
      <c r="B94">
        <v>3</v>
      </c>
      <c r="C94" t="s">
        <v>15</v>
      </c>
      <c r="D94">
        <v>2003</v>
      </c>
      <c r="E94" s="80">
        <v>30.129000000000001</v>
      </c>
      <c r="F94" s="80">
        <v>2.5229999999999997</v>
      </c>
    </row>
    <row r="95" spans="1:6" x14ac:dyDescent="0.2">
      <c r="A95">
        <v>92</v>
      </c>
      <c r="B95">
        <v>20</v>
      </c>
      <c r="C95" t="s">
        <v>500</v>
      </c>
      <c r="D95">
        <v>2011</v>
      </c>
      <c r="E95" s="80">
        <v>30.131</v>
      </c>
      <c r="F95" s="80">
        <v>2.5249999999999986</v>
      </c>
    </row>
    <row r="96" spans="1:6" x14ac:dyDescent="0.2">
      <c r="A96">
        <v>90</v>
      </c>
      <c r="B96">
        <v>3</v>
      </c>
      <c r="C96" t="s">
        <v>15</v>
      </c>
      <c r="D96">
        <v>2003</v>
      </c>
      <c r="E96" s="80">
        <v>30.135000000000002</v>
      </c>
      <c r="F96" s="80">
        <v>2.5289999999999999</v>
      </c>
    </row>
    <row r="97" spans="1:6" x14ac:dyDescent="0.2">
      <c r="A97">
        <v>39</v>
      </c>
      <c r="B97">
        <v>37</v>
      </c>
      <c r="C97" t="s">
        <v>60</v>
      </c>
      <c r="D97">
        <v>2003</v>
      </c>
      <c r="E97" s="80">
        <v>30.193999999999999</v>
      </c>
      <c r="F97" s="80">
        <v>2.5879999999999974</v>
      </c>
    </row>
    <row r="98" spans="1:6" x14ac:dyDescent="0.2">
      <c r="A98">
        <v>111</v>
      </c>
      <c r="B98">
        <v>4</v>
      </c>
      <c r="C98" t="s">
        <v>18</v>
      </c>
      <c r="D98">
        <v>2006</v>
      </c>
      <c r="E98" s="80">
        <v>30.2</v>
      </c>
      <c r="F98" s="80">
        <v>2.5939999999999976</v>
      </c>
    </row>
    <row r="99" spans="1:6" x14ac:dyDescent="0.2">
      <c r="A99">
        <v>144</v>
      </c>
      <c r="B99">
        <v>3</v>
      </c>
      <c r="C99" t="s">
        <v>15</v>
      </c>
      <c r="D99">
        <v>2003</v>
      </c>
      <c r="E99" s="80">
        <v>30.2</v>
      </c>
      <c r="F99" s="80">
        <v>2.5939999999999976</v>
      </c>
    </row>
    <row r="100" spans="1:6" x14ac:dyDescent="0.2">
      <c r="A100">
        <v>76</v>
      </c>
      <c r="B100">
        <v>3</v>
      </c>
      <c r="C100" t="s">
        <v>15</v>
      </c>
      <c r="D100">
        <v>2003</v>
      </c>
      <c r="E100" s="80">
        <v>30.305</v>
      </c>
      <c r="F100" s="80">
        <v>2.6989999999999981</v>
      </c>
    </row>
    <row r="101" spans="1:6" x14ac:dyDescent="0.2">
      <c r="A101">
        <v>19</v>
      </c>
      <c r="B101">
        <v>4</v>
      </c>
      <c r="C101" t="s">
        <v>18</v>
      </c>
      <c r="D101">
        <v>2006</v>
      </c>
      <c r="E101" s="80">
        <v>30.335999999999999</v>
      </c>
      <c r="F101" s="80">
        <v>2.7299999999999969</v>
      </c>
    </row>
    <row r="102" spans="1:6" x14ac:dyDescent="0.2">
      <c r="A102">
        <v>123</v>
      </c>
      <c r="B102">
        <v>3</v>
      </c>
      <c r="C102" t="s">
        <v>15</v>
      </c>
      <c r="D102">
        <v>2003</v>
      </c>
      <c r="E102" s="80">
        <v>30.41</v>
      </c>
      <c r="F102" s="80">
        <v>2.8039999999999985</v>
      </c>
    </row>
    <row r="103" spans="1:6" x14ac:dyDescent="0.2">
      <c r="A103">
        <v>112</v>
      </c>
      <c r="B103">
        <v>3</v>
      </c>
      <c r="C103" t="s">
        <v>15</v>
      </c>
      <c r="D103">
        <v>2003</v>
      </c>
      <c r="E103" s="80">
        <v>30.437000000000001</v>
      </c>
      <c r="F103" s="80">
        <v>2.8309999999999995</v>
      </c>
    </row>
    <row r="104" spans="1:6" x14ac:dyDescent="0.2">
      <c r="A104">
        <v>64</v>
      </c>
      <c r="B104">
        <v>4</v>
      </c>
      <c r="C104" t="s">
        <v>18</v>
      </c>
      <c r="D104">
        <v>2006</v>
      </c>
      <c r="E104" s="80">
        <v>30.452999999999999</v>
      </c>
      <c r="F104" s="80">
        <v>2.8469999999999978</v>
      </c>
    </row>
    <row r="105" spans="1:6" x14ac:dyDescent="0.2">
      <c r="A105">
        <v>62</v>
      </c>
      <c r="B105">
        <v>37</v>
      </c>
      <c r="C105" t="s">
        <v>60</v>
      </c>
      <c r="D105">
        <v>2003</v>
      </c>
      <c r="E105" s="80">
        <v>30.465</v>
      </c>
      <c r="F105" s="80">
        <v>2.8589999999999982</v>
      </c>
    </row>
    <row r="106" spans="1:6" x14ac:dyDescent="0.2">
      <c r="A106">
        <v>41</v>
      </c>
      <c r="B106">
        <v>3</v>
      </c>
      <c r="C106" t="s">
        <v>15</v>
      </c>
      <c r="D106">
        <v>2003</v>
      </c>
      <c r="E106" s="80">
        <v>30.498000000000001</v>
      </c>
      <c r="F106" s="80">
        <v>2.8919999999999995</v>
      </c>
    </row>
    <row r="107" spans="1:6" x14ac:dyDescent="0.2">
      <c r="A107">
        <v>109</v>
      </c>
      <c r="B107">
        <v>37</v>
      </c>
      <c r="C107" t="s">
        <v>60</v>
      </c>
      <c r="D107">
        <v>2003</v>
      </c>
      <c r="E107" s="80">
        <v>30.538</v>
      </c>
      <c r="F107" s="80">
        <v>2.9319999999999986</v>
      </c>
    </row>
    <row r="108" spans="1:6" x14ac:dyDescent="0.2">
      <c r="A108">
        <v>89</v>
      </c>
      <c r="B108">
        <v>4</v>
      </c>
      <c r="C108" t="s">
        <v>18</v>
      </c>
      <c r="D108">
        <v>2006</v>
      </c>
      <c r="E108" s="80">
        <v>30.567</v>
      </c>
      <c r="F108" s="80">
        <v>2.9609999999999985</v>
      </c>
    </row>
    <row r="109" spans="1:6" x14ac:dyDescent="0.2">
      <c r="A109">
        <v>29</v>
      </c>
      <c r="B109">
        <v>55</v>
      </c>
      <c r="C109" t="s">
        <v>74</v>
      </c>
      <c r="D109">
        <v>2009</v>
      </c>
      <c r="E109" s="80">
        <v>30.673999999999999</v>
      </c>
      <c r="F109" s="80">
        <v>3.0679999999999978</v>
      </c>
    </row>
    <row r="110" spans="1:6" x14ac:dyDescent="0.2">
      <c r="A110">
        <v>54</v>
      </c>
      <c r="B110">
        <v>6</v>
      </c>
      <c r="C110" t="s">
        <v>22</v>
      </c>
      <c r="D110">
        <v>2003</v>
      </c>
      <c r="E110" s="80">
        <v>30.678999999999998</v>
      </c>
      <c r="F110" s="80">
        <v>3.0729999999999968</v>
      </c>
    </row>
    <row r="111" spans="1:6" x14ac:dyDescent="0.2">
      <c r="A111">
        <v>52</v>
      </c>
      <c r="B111">
        <v>55</v>
      </c>
      <c r="C111" t="s">
        <v>74</v>
      </c>
      <c r="D111">
        <v>2009</v>
      </c>
      <c r="E111" s="80">
        <v>30.774999999999999</v>
      </c>
      <c r="F111" s="80">
        <v>3.1689999999999969</v>
      </c>
    </row>
    <row r="112" spans="1:6" x14ac:dyDescent="0.2">
      <c r="A112">
        <v>12</v>
      </c>
      <c r="B112">
        <v>3</v>
      </c>
      <c r="C112" t="s">
        <v>15</v>
      </c>
      <c r="D112">
        <v>2003</v>
      </c>
      <c r="E112" s="80">
        <v>31.17</v>
      </c>
      <c r="F112" s="80">
        <v>3.5640000000000001</v>
      </c>
    </row>
    <row r="113" spans="1:6" x14ac:dyDescent="0.2">
      <c r="A113">
        <v>42</v>
      </c>
      <c r="B113">
        <v>4</v>
      </c>
      <c r="C113" t="s">
        <v>18</v>
      </c>
      <c r="D113">
        <v>2006</v>
      </c>
      <c r="E113" s="80">
        <v>31.239000000000001</v>
      </c>
      <c r="F113" s="80">
        <v>3.6329999999999991</v>
      </c>
    </row>
    <row r="114" spans="1:6" x14ac:dyDescent="0.2">
      <c r="A114">
        <v>53</v>
      </c>
      <c r="B114">
        <v>4</v>
      </c>
      <c r="C114" t="s">
        <v>18</v>
      </c>
      <c r="D114">
        <v>2006</v>
      </c>
      <c r="E114" s="80">
        <v>31.298999999999999</v>
      </c>
      <c r="F114" s="80">
        <v>3.6929999999999978</v>
      </c>
    </row>
    <row r="115" spans="1:6" x14ac:dyDescent="0.2">
      <c r="A115">
        <v>143</v>
      </c>
      <c r="B115">
        <v>55</v>
      </c>
      <c r="C115" t="s">
        <v>74</v>
      </c>
      <c r="D115">
        <v>2009</v>
      </c>
      <c r="E115" s="80">
        <v>31.341999999999999</v>
      </c>
      <c r="F115" s="80">
        <v>3.7359999999999971</v>
      </c>
    </row>
    <row r="116" spans="1:6" x14ac:dyDescent="0.2">
      <c r="A116">
        <v>28</v>
      </c>
      <c r="B116">
        <v>37</v>
      </c>
      <c r="C116" t="s">
        <v>60</v>
      </c>
      <c r="D116">
        <v>2003</v>
      </c>
      <c r="E116" s="80">
        <v>31.585999999999999</v>
      </c>
      <c r="F116" s="80">
        <v>3.9799999999999969</v>
      </c>
    </row>
    <row r="117" spans="1:6" x14ac:dyDescent="0.2">
      <c r="A117">
        <v>18</v>
      </c>
      <c r="B117">
        <v>55</v>
      </c>
      <c r="C117" t="s">
        <v>74</v>
      </c>
      <c r="D117">
        <v>2009</v>
      </c>
      <c r="E117" s="80">
        <v>35.439</v>
      </c>
      <c r="F117" s="80">
        <v>7.8329999999999984</v>
      </c>
    </row>
    <row r="118" spans="1:6" x14ac:dyDescent="0.2">
      <c r="A118">
        <v>11</v>
      </c>
      <c r="B118">
        <v>55</v>
      </c>
      <c r="C118" t="s">
        <v>74</v>
      </c>
      <c r="D118">
        <v>2009</v>
      </c>
      <c r="E118" s="80">
        <v>38.447000000000003</v>
      </c>
      <c r="F118" s="80">
        <v>10.841000000000001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31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491</v>
      </c>
    </row>
    <row r="2" spans="1:6" x14ac:dyDescent="0.2">
      <c r="A2">
        <v>89</v>
      </c>
      <c r="B2">
        <v>10</v>
      </c>
      <c r="C2" t="s">
        <v>32</v>
      </c>
      <c r="D2">
        <v>2001</v>
      </c>
      <c r="E2" s="80">
        <v>33.319000000000003</v>
      </c>
    </row>
    <row r="3" spans="1:6" x14ac:dyDescent="0.2">
      <c r="A3">
        <v>76</v>
      </c>
      <c r="B3">
        <v>10</v>
      </c>
      <c r="C3" t="s">
        <v>32</v>
      </c>
      <c r="D3">
        <v>2001</v>
      </c>
      <c r="E3" s="80">
        <v>33.408000000000001</v>
      </c>
      <c r="F3" s="80">
        <v>8.8999999999998636E-2</v>
      </c>
    </row>
    <row r="4" spans="1:6" x14ac:dyDescent="0.2">
      <c r="A4">
        <v>113</v>
      </c>
      <c r="B4">
        <v>40</v>
      </c>
      <c r="C4">
        <v>0</v>
      </c>
      <c r="D4">
        <v>0</v>
      </c>
      <c r="E4" s="80">
        <v>33.417999999999999</v>
      </c>
      <c r="F4" s="80">
        <v>9.8999999999996646E-2</v>
      </c>
    </row>
    <row r="5" spans="1:6" x14ac:dyDescent="0.2">
      <c r="A5">
        <v>92</v>
      </c>
      <c r="B5">
        <v>40</v>
      </c>
      <c r="C5">
        <v>0</v>
      </c>
      <c r="D5">
        <v>0</v>
      </c>
      <c r="E5" s="80">
        <v>33.64</v>
      </c>
      <c r="F5" s="80">
        <v>0.32099999999999795</v>
      </c>
    </row>
    <row r="6" spans="1:6" x14ac:dyDescent="0.2">
      <c r="A6">
        <v>39</v>
      </c>
      <c r="B6">
        <v>44</v>
      </c>
      <c r="C6">
        <v>0</v>
      </c>
      <c r="D6">
        <v>0</v>
      </c>
      <c r="E6" s="80">
        <v>33.659999999999997</v>
      </c>
      <c r="F6" s="80">
        <v>0.34099999999999397</v>
      </c>
    </row>
    <row r="7" spans="1:6" x14ac:dyDescent="0.2">
      <c r="A7">
        <v>54</v>
      </c>
      <c r="B7">
        <v>44</v>
      </c>
      <c r="C7">
        <v>0</v>
      </c>
      <c r="D7">
        <v>0</v>
      </c>
      <c r="E7" s="80">
        <v>33.686</v>
      </c>
      <c r="F7" s="80">
        <v>0.36699999999999733</v>
      </c>
    </row>
    <row r="8" spans="1:6" x14ac:dyDescent="0.2">
      <c r="A8">
        <v>65</v>
      </c>
      <c r="B8">
        <v>10</v>
      </c>
      <c r="C8" t="s">
        <v>32</v>
      </c>
      <c r="D8">
        <v>2001</v>
      </c>
      <c r="E8" s="80">
        <v>33.752000000000002</v>
      </c>
      <c r="F8" s="80">
        <v>0.43299999999999983</v>
      </c>
    </row>
    <row r="9" spans="1:6" x14ac:dyDescent="0.2">
      <c r="A9">
        <v>52</v>
      </c>
      <c r="B9">
        <v>10</v>
      </c>
      <c r="C9" t="s">
        <v>32</v>
      </c>
      <c r="D9">
        <v>2001</v>
      </c>
      <c r="E9" s="80">
        <v>33.776000000000003</v>
      </c>
      <c r="F9" s="80">
        <v>0.45700000000000074</v>
      </c>
    </row>
    <row r="10" spans="1:6" x14ac:dyDescent="0.2">
      <c r="A10">
        <v>37</v>
      </c>
      <c r="B10">
        <v>10</v>
      </c>
      <c r="C10" t="s">
        <v>32</v>
      </c>
      <c r="D10">
        <v>2001</v>
      </c>
      <c r="E10" s="80">
        <v>33.909999999999997</v>
      </c>
      <c r="F10" s="80">
        <v>0.59099999999999397</v>
      </c>
    </row>
    <row r="11" spans="1:6" x14ac:dyDescent="0.2">
      <c r="A11">
        <v>121</v>
      </c>
      <c r="B11">
        <v>10</v>
      </c>
      <c r="C11" t="s">
        <v>32</v>
      </c>
      <c r="D11">
        <v>2001</v>
      </c>
      <c r="E11" s="80">
        <v>33.911999999999999</v>
      </c>
      <c r="F11" s="80">
        <v>0.59299999999999642</v>
      </c>
    </row>
    <row r="12" spans="1:6" x14ac:dyDescent="0.2">
      <c r="A12">
        <v>32</v>
      </c>
      <c r="B12">
        <v>40</v>
      </c>
      <c r="C12">
        <v>0</v>
      </c>
      <c r="D12">
        <v>0</v>
      </c>
      <c r="E12" s="80">
        <v>33.948</v>
      </c>
      <c r="F12" s="80">
        <v>0.62899999999999778</v>
      </c>
    </row>
    <row r="13" spans="1:6" x14ac:dyDescent="0.2">
      <c r="A13">
        <v>81</v>
      </c>
      <c r="B13">
        <v>40</v>
      </c>
      <c r="C13">
        <v>0</v>
      </c>
      <c r="D13">
        <v>0</v>
      </c>
      <c r="E13" s="80">
        <v>34.048000000000002</v>
      </c>
      <c r="F13" s="80">
        <v>0.7289999999999992</v>
      </c>
    </row>
    <row r="14" spans="1:6" x14ac:dyDescent="0.2">
      <c r="A14">
        <v>106</v>
      </c>
      <c r="B14">
        <v>10</v>
      </c>
      <c r="C14" t="s">
        <v>32</v>
      </c>
      <c r="D14">
        <v>2001</v>
      </c>
      <c r="E14" s="80">
        <v>34.104999999999997</v>
      </c>
      <c r="F14" s="80">
        <v>0.78599999999999426</v>
      </c>
    </row>
    <row r="15" spans="1:6" x14ac:dyDescent="0.2">
      <c r="A15">
        <v>23</v>
      </c>
      <c r="B15">
        <v>10</v>
      </c>
      <c r="C15" t="s">
        <v>32</v>
      </c>
      <c r="D15">
        <v>2001</v>
      </c>
      <c r="E15" s="80">
        <v>34.124000000000002</v>
      </c>
      <c r="F15" s="80">
        <v>0.80499999999999972</v>
      </c>
    </row>
    <row r="16" spans="1:6" x14ac:dyDescent="0.2">
      <c r="A16">
        <v>62</v>
      </c>
      <c r="B16">
        <v>40</v>
      </c>
      <c r="C16">
        <v>0</v>
      </c>
      <c r="D16">
        <v>0</v>
      </c>
      <c r="E16" s="80">
        <v>34.167000000000002</v>
      </c>
      <c r="F16" s="80">
        <v>0.84799999999999898</v>
      </c>
    </row>
    <row r="17" spans="1:6" x14ac:dyDescent="0.2">
      <c r="A17">
        <v>18</v>
      </c>
      <c r="B17">
        <v>40</v>
      </c>
      <c r="C17">
        <v>0</v>
      </c>
      <c r="D17">
        <v>0</v>
      </c>
      <c r="E17" s="80">
        <v>34.235999999999997</v>
      </c>
      <c r="F17" s="80">
        <v>0.91699999999999449</v>
      </c>
    </row>
    <row r="18" spans="1:6" x14ac:dyDescent="0.2">
      <c r="A18">
        <v>47</v>
      </c>
      <c r="B18">
        <v>40</v>
      </c>
      <c r="C18">
        <v>0</v>
      </c>
      <c r="D18">
        <v>0</v>
      </c>
      <c r="E18" s="80">
        <v>34.317</v>
      </c>
      <c r="F18" s="80">
        <v>0.99799999999999756</v>
      </c>
    </row>
    <row r="19" spans="1:6" x14ac:dyDescent="0.2">
      <c r="A19">
        <v>10</v>
      </c>
      <c r="B19">
        <v>44</v>
      </c>
      <c r="C19">
        <v>0</v>
      </c>
      <c r="D19">
        <v>0</v>
      </c>
      <c r="E19" s="80">
        <v>34.488999999999997</v>
      </c>
      <c r="F19" s="80">
        <v>1.1699999999999946</v>
      </c>
    </row>
    <row r="20" spans="1:6" x14ac:dyDescent="0.2">
      <c r="A20">
        <v>35</v>
      </c>
      <c r="B20">
        <v>20</v>
      </c>
      <c r="C20" t="s">
        <v>500</v>
      </c>
      <c r="D20">
        <v>2011</v>
      </c>
      <c r="E20" s="80">
        <v>34.526000000000003</v>
      </c>
      <c r="F20" s="80">
        <v>1.2070000000000007</v>
      </c>
    </row>
    <row r="21" spans="1:6" x14ac:dyDescent="0.2">
      <c r="A21">
        <v>70</v>
      </c>
      <c r="B21">
        <v>3</v>
      </c>
      <c r="C21" t="s">
        <v>15</v>
      </c>
      <c r="D21">
        <v>2003</v>
      </c>
      <c r="E21" s="80">
        <v>34.542999999999999</v>
      </c>
      <c r="F21" s="80">
        <v>1.2239999999999966</v>
      </c>
    </row>
    <row r="22" spans="1:6" x14ac:dyDescent="0.2">
      <c r="A22">
        <v>68</v>
      </c>
      <c r="B22">
        <v>20</v>
      </c>
      <c r="C22" t="s">
        <v>500</v>
      </c>
      <c r="D22">
        <v>2011</v>
      </c>
      <c r="E22" s="80">
        <v>34.575000000000003</v>
      </c>
      <c r="F22" s="80">
        <v>1.2560000000000002</v>
      </c>
    </row>
    <row r="23" spans="1:6" x14ac:dyDescent="0.2">
      <c r="A23">
        <v>24</v>
      </c>
      <c r="B23">
        <v>44</v>
      </c>
      <c r="C23">
        <v>0</v>
      </c>
      <c r="D23">
        <v>0</v>
      </c>
      <c r="E23" s="80">
        <v>34.612000000000002</v>
      </c>
      <c r="F23" s="80">
        <v>1.2929999999999993</v>
      </c>
    </row>
    <row r="24" spans="1:6" x14ac:dyDescent="0.2">
      <c r="A24">
        <v>51</v>
      </c>
      <c r="B24">
        <v>20</v>
      </c>
      <c r="C24" t="s">
        <v>500</v>
      </c>
      <c r="D24">
        <v>2011</v>
      </c>
      <c r="E24" s="80">
        <v>34.777000000000001</v>
      </c>
      <c r="F24" s="80">
        <v>1.4579999999999984</v>
      </c>
    </row>
    <row r="25" spans="1:6" x14ac:dyDescent="0.2">
      <c r="A25">
        <v>4</v>
      </c>
      <c r="B25">
        <v>20</v>
      </c>
      <c r="C25" t="s">
        <v>500</v>
      </c>
      <c r="D25">
        <v>2011</v>
      </c>
      <c r="E25" s="80">
        <v>34.807000000000002</v>
      </c>
      <c r="F25" s="80">
        <v>1.4879999999999995</v>
      </c>
    </row>
    <row r="26" spans="1:6" x14ac:dyDescent="0.2">
      <c r="A26">
        <v>53</v>
      </c>
      <c r="B26">
        <v>6</v>
      </c>
      <c r="C26" t="s">
        <v>22</v>
      </c>
      <c r="D26">
        <v>2003</v>
      </c>
      <c r="E26" s="80">
        <v>34.857999999999997</v>
      </c>
      <c r="F26" s="80">
        <v>1.5389999999999944</v>
      </c>
    </row>
    <row r="27" spans="1:6" x14ac:dyDescent="0.2">
      <c r="A27">
        <v>66</v>
      </c>
      <c r="B27">
        <v>6</v>
      </c>
      <c r="C27" t="s">
        <v>22</v>
      </c>
      <c r="D27">
        <v>2003</v>
      </c>
      <c r="E27" s="80">
        <v>34.92</v>
      </c>
      <c r="F27" s="80">
        <v>1.6009999999999991</v>
      </c>
    </row>
    <row r="28" spans="1:6" x14ac:dyDescent="0.2">
      <c r="A28">
        <v>91</v>
      </c>
      <c r="B28">
        <v>18</v>
      </c>
      <c r="C28" t="s">
        <v>498</v>
      </c>
      <c r="D28">
        <v>2012</v>
      </c>
      <c r="E28" s="80">
        <v>34.944000000000003</v>
      </c>
      <c r="F28" s="80">
        <v>1.625</v>
      </c>
    </row>
    <row r="29" spans="1:6" x14ac:dyDescent="0.2">
      <c r="A29">
        <v>79</v>
      </c>
      <c r="B29">
        <v>20</v>
      </c>
      <c r="C29" t="s">
        <v>500</v>
      </c>
      <c r="D29">
        <v>2011</v>
      </c>
      <c r="E29" s="80">
        <v>34.945</v>
      </c>
      <c r="F29" s="80">
        <v>1.6259999999999977</v>
      </c>
    </row>
    <row r="30" spans="1:6" x14ac:dyDescent="0.2">
      <c r="A30">
        <v>123</v>
      </c>
      <c r="B30">
        <v>3</v>
      </c>
      <c r="C30" t="s">
        <v>15</v>
      </c>
      <c r="D30">
        <v>2003</v>
      </c>
      <c r="E30" s="80">
        <v>34.969000000000001</v>
      </c>
      <c r="F30" s="80">
        <v>1.6499999999999986</v>
      </c>
    </row>
    <row r="31" spans="1:6" x14ac:dyDescent="0.2">
      <c r="A31">
        <v>114</v>
      </c>
      <c r="B31">
        <v>20</v>
      </c>
      <c r="C31" t="s">
        <v>500</v>
      </c>
      <c r="D31">
        <v>2011</v>
      </c>
      <c r="E31" s="80">
        <v>34.972999999999999</v>
      </c>
      <c r="F31" s="80">
        <v>1.6539999999999964</v>
      </c>
    </row>
    <row r="32" spans="1:6" x14ac:dyDescent="0.2">
      <c r="A32">
        <v>67</v>
      </c>
      <c r="B32">
        <v>66</v>
      </c>
      <c r="C32" t="s">
        <v>83</v>
      </c>
      <c r="D32">
        <v>2005</v>
      </c>
      <c r="E32" s="80">
        <v>34.988</v>
      </c>
      <c r="F32" s="80">
        <v>1.6689999999999969</v>
      </c>
    </row>
    <row r="33" spans="1:6" x14ac:dyDescent="0.2">
      <c r="A33">
        <v>49</v>
      </c>
      <c r="B33">
        <v>18</v>
      </c>
      <c r="C33" t="s">
        <v>498</v>
      </c>
      <c r="D33">
        <v>2012</v>
      </c>
      <c r="E33" s="80">
        <v>35.006</v>
      </c>
      <c r="F33" s="80">
        <v>1.6869999999999976</v>
      </c>
    </row>
    <row r="34" spans="1:6" x14ac:dyDescent="0.2">
      <c r="A34">
        <v>108</v>
      </c>
      <c r="B34">
        <v>66</v>
      </c>
      <c r="C34" t="s">
        <v>83</v>
      </c>
      <c r="D34">
        <v>2005</v>
      </c>
      <c r="E34" s="80">
        <v>35.027999999999999</v>
      </c>
      <c r="F34" s="80">
        <v>1.7089999999999961</v>
      </c>
    </row>
    <row r="35" spans="1:6" x14ac:dyDescent="0.2">
      <c r="A35">
        <v>64</v>
      </c>
      <c r="B35">
        <v>18</v>
      </c>
      <c r="C35" t="s">
        <v>498</v>
      </c>
      <c r="D35">
        <v>2012</v>
      </c>
      <c r="E35" s="80">
        <v>35.055999999999997</v>
      </c>
      <c r="F35" s="80">
        <v>1.7369999999999948</v>
      </c>
    </row>
    <row r="36" spans="1:6" x14ac:dyDescent="0.2">
      <c r="A36">
        <v>38</v>
      </c>
      <c r="B36">
        <v>6</v>
      </c>
      <c r="C36" t="s">
        <v>22</v>
      </c>
      <c r="D36">
        <v>2003</v>
      </c>
      <c r="E36" s="80">
        <v>35.06</v>
      </c>
      <c r="F36" s="80">
        <v>1.7409999999999997</v>
      </c>
    </row>
    <row r="37" spans="1:6" x14ac:dyDescent="0.2">
      <c r="A37">
        <v>77</v>
      </c>
      <c r="B37">
        <v>18</v>
      </c>
      <c r="C37" t="s">
        <v>498</v>
      </c>
      <c r="D37">
        <v>2012</v>
      </c>
      <c r="E37" s="80">
        <v>35.076000000000001</v>
      </c>
      <c r="F37" s="80">
        <v>1.7569999999999979</v>
      </c>
    </row>
    <row r="38" spans="1:6" x14ac:dyDescent="0.2">
      <c r="A38">
        <v>33</v>
      </c>
      <c r="B38">
        <v>23</v>
      </c>
      <c r="C38" t="s">
        <v>50</v>
      </c>
      <c r="D38">
        <v>2001</v>
      </c>
      <c r="E38" s="80">
        <v>35.113</v>
      </c>
      <c r="F38" s="80">
        <v>1.7939999999999969</v>
      </c>
    </row>
    <row r="39" spans="1:6" x14ac:dyDescent="0.2">
      <c r="A39">
        <v>26</v>
      </c>
      <c r="B39">
        <v>3</v>
      </c>
      <c r="C39" t="s">
        <v>15</v>
      </c>
      <c r="D39">
        <v>2003</v>
      </c>
      <c r="E39" s="80">
        <v>35.130000000000003</v>
      </c>
      <c r="F39" s="80">
        <v>1.8109999999999999</v>
      </c>
    </row>
    <row r="40" spans="1:6" x14ac:dyDescent="0.2">
      <c r="A40">
        <v>104</v>
      </c>
      <c r="B40">
        <v>18</v>
      </c>
      <c r="C40" t="s">
        <v>498</v>
      </c>
      <c r="D40">
        <v>2012</v>
      </c>
      <c r="E40" s="80">
        <v>35.148000000000003</v>
      </c>
      <c r="F40" s="80">
        <v>1.8290000000000006</v>
      </c>
    </row>
    <row r="41" spans="1:6" x14ac:dyDescent="0.2">
      <c r="A41">
        <v>95</v>
      </c>
      <c r="B41">
        <v>3</v>
      </c>
      <c r="C41" t="s">
        <v>15</v>
      </c>
      <c r="D41">
        <v>2003</v>
      </c>
      <c r="E41" s="80">
        <v>35.195</v>
      </c>
      <c r="F41" s="80">
        <v>1.8759999999999977</v>
      </c>
    </row>
    <row r="42" spans="1:6" x14ac:dyDescent="0.2">
      <c r="A42">
        <v>80</v>
      </c>
      <c r="B42">
        <v>6</v>
      </c>
      <c r="C42" t="s">
        <v>22</v>
      </c>
      <c r="D42">
        <v>2003</v>
      </c>
      <c r="E42" s="80">
        <v>35.222000000000001</v>
      </c>
      <c r="F42" s="80">
        <v>1.9029999999999987</v>
      </c>
    </row>
    <row r="43" spans="1:6" x14ac:dyDescent="0.2">
      <c r="A43">
        <v>83</v>
      </c>
      <c r="B43">
        <v>3</v>
      </c>
      <c r="C43" t="s">
        <v>15</v>
      </c>
      <c r="D43">
        <v>2003</v>
      </c>
      <c r="E43" s="80">
        <v>35.225000000000001</v>
      </c>
      <c r="F43" s="80">
        <v>1.9059999999999988</v>
      </c>
    </row>
    <row r="44" spans="1:6" x14ac:dyDescent="0.2">
      <c r="A44">
        <v>115</v>
      </c>
      <c r="B44">
        <v>6</v>
      </c>
      <c r="C44" t="s">
        <v>22</v>
      </c>
      <c r="D44">
        <v>2003</v>
      </c>
      <c r="E44" s="80">
        <v>35.25</v>
      </c>
      <c r="F44" s="80">
        <v>1.9309999999999974</v>
      </c>
    </row>
    <row r="45" spans="1:6" x14ac:dyDescent="0.2">
      <c r="A45">
        <v>55</v>
      </c>
      <c r="B45">
        <v>3</v>
      </c>
      <c r="C45" t="s">
        <v>15</v>
      </c>
      <c r="D45">
        <v>2003</v>
      </c>
      <c r="E45" s="80">
        <v>35.265999999999998</v>
      </c>
      <c r="F45" s="80">
        <v>1.9469999999999956</v>
      </c>
    </row>
    <row r="46" spans="1:6" x14ac:dyDescent="0.2">
      <c r="A46">
        <v>109</v>
      </c>
      <c r="B46">
        <v>3</v>
      </c>
      <c r="C46" t="s">
        <v>15</v>
      </c>
      <c r="D46">
        <v>2003</v>
      </c>
      <c r="E46" s="80">
        <v>35.270000000000003</v>
      </c>
      <c r="F46" s="80">
        <v>1.9510000000000005</v>
      </c>
    </row>
    <row r="47" spans="1:6" x14ac:dyDescent="0.2">
      <c r="A47">
        <v>20</v>
      </c>
      <c r="B47">
        <v>8</v>
      </c>
      <c r="C47" t="s">
        <v>28</v>
      </c>
      <c r="D47">
        <v>2000</v>
      </c>
      <c r="E47" s="80">
        <v>35.283999999999999</v>
      </c>
      <c r="F47" s="80">
        <v>1.9649999999999963</v>
      </c>
    </row>
    <row r="48" spans="1:6" x14ac:dyDescent="0.2">
      <c r="A48">
        <v>127</v>
      </c>
      <c r="B48">
        <v>99</v>
      </c>
      <c r="C48" t="s">
        <v>151</v>
      </c>
      <c r="D48">
        <v>0</v>
      </c>
      <c r="E48" s="80">
        <v>35.347000000000001</v>
      </c>
      <c r="F48" s="80">
        <v>2.0279999999999987</v>
      </c>
    </row>
    <row r="49" spans="1:6" x14ac:dyDescent="0.2">
      <c r="A49">
        <v>98</v>
      </c>
      <c r="B49">
        <v>6</v>
      </c>
      <c r="C49" t="s">
        <v>22</v>
      </c>
      <c r="D49">
        <v>2003</v>
      </c>
      <c r="E49" s="80">
        <v>35.357999999999997</v>
      </c>
      <c r="F49" s="80">
        <v>2.0389999999999944</v>
      </c>
    </row>
    <row r="50" spans="1:6" x14ac:dyDescent="0.2">
      <c r="A50">
        <v>99</v>
      </c>
      <c r="B50">
        <v>20</v>
      </c>
      <c r="C50" t="s">
        <v>500</v>
      </c>
      <c r="D50">
        <v>2011</v>
      </c>
      <c r="E50" s="80">
        <v>35.476999999999997</v>
      </c>
      <c r="F50" s="80">
        <v>2.1579999999999941</v>
      </c>
    </row>
    <row r="51" spans="1:6" x14ac:dyDescent="0.2">
      <c r="A51">
        <v>36</v>
      </c>
      <c r="B51">
        <v>18</v>
      </c>
      <c r="C51" t="s">
        <v>498</v>
      </c>
      <c r="D51">
        <v>2012</v>
      </c>
      <c r="E51" s="80">
        <v>35.542000000000002</v>
      </c>
      <c r="F51" s="80">
        <v>2.222999999999999</v>
      </c>
    </row>
    <row r="52" spans="1:6" x14ac:dyDescent="0.2">
      <c r="A52">
        <v>107</v>
      </c>
      <c r="B52">
        <v>37</v>
      </c>
      <c r="C52" t="s">
        <v>60</v>
      </c>
      <c r="D52">
        <v>2003</v>
      </c>
      <c r="E52" s="80">
        <v>35.576000000000001</v>
      </c>
      <c r="F52" s="80">
        <v>2.2569999999999979</v>
      </c>
    </row>
    <row r="53" spans="1:6" x14ac:dyDescent="0.2">
      <c r="A53">
        <v>7</v>
      </c>
      <c r="B53">
        <v>10</v>
      </c>
      <c r="C53" t="s">
        <v>32</v>
      </c>
      <c r="D53">
        <v>2001</v>
      </c>
      <c r="E53" s="80">
        <v>35.597000000000001</v>
      </c>
      <c r="F53" s="80">
        <v>2.2779999999999987</v>
      </c>
    </row>
    <row r="54" spans="1:6" x14ac:dyDescent="0.2">
      <c r="A54">
        <v>9</v>
      </c>
      <c r="B54">
        <v>6</v>
      </c>
      <c r="C54" t="s">
        <v>22</v>
      </c>
      <c r="D54">
        <v>2003</v>
      </c>
      <c r="E54" s="80">
        <v>35.609000000000002</v>
      </c>
      <c r="F54" s="80">
        <v>2.2899999999999991</v>
      </c>
    </row>
    <row r="55" spans="1:6" x14ac:dyDescent="0.2">
      <c r="A55">
        <v>90</v>
      </c>
      <c r="B55">
        <v>7</v>
      </c>
      <c r="C55" t="s">
        <v>25</v>
      </c>
      <c r="D55">
        <v>2002</v>
      </c>
      <c r="E55" s="80">
        <v>35.619</v>
      </c>
      <c r="F55" s="80">
        <v>2.2999999999999972</v>
      </c>
    </row>
    <row r="56" spans="1:6" x14ac:dyDescent="0.2">
      <c r="A56">
        <v>78</v>
      </c>
      <c r="B56">
        <v>7</v>
      </c>
      <c r="C56" t="s">
        <v>25</v>
      </c>
      <c r="D56">
        <v>2002</v>
      </c>
      <c r="E56" s="80">
        <v>35.630000000000003</v>
      </c>
      <c r="F56" s="80">
        <v>2.3109999999999999</v>
      </c>
    </row>
    <row r="57" spans="1:6" x14ac:dyDescent="0.2">
      <c r="A57">
        <v>40</v>
      </c>
      <c r="B57">
        <v>6</v>
      </c>
      <c r="C57" t="s">
        <v>22</v>
      </c>
      <c r="D57">
        <v>2003</v>
      </c>
      <c r="E57" s="80">
        <v>35.646000000000001</v>
      </c>
      <c r="F57" s="80">
        <v>2.3269999999999982</v>
      </c>
    </row>
    <row r="58" spans="1:6" x14ac:dyDescent="0.2">
      <c r="A58">
        <v>105</v>
      </c>
      <c r="B58">
        <v>7</v>
      </c>
      <c r="C58" t="s">
        <v>25</v>
      </c>
      <c r="D58">
        <v>2002</v>
      </c>
      <c r="E58" s="80">
        <v>35.67</v>
      </c>
      <c r="F58" s="80">
        <v>2.3509999999999991</v>
      </c>
    </row>
    <row r="59" spans="1:6" x14ac:dyDescent="0.2">
      <c r="A59">
        <v>64</v>
      </c>
      <c r="B59">
        <v>7</v>
      </c>
      <c r="C59" t="s">
        <v>25</v>
      </c>
      <c r="D59">
        <v>2002</v>
      </c>
      <c r="E59" s="80">
        <v>35.677</v>
      </c>
      <c r="F59" s="80">
        <v>2.357999999999997</v>
      </c>
    </row>
    <row r="60" spans="1:6" x14ac:dyDescent="0.2">
      <c r="A60">
        <v>71</v>
      </c>
      <c r="B60">
        <v>37</v>
      </c>
      <c r="C60" t="s">
        <v>60</v>
      </c>
      <c r="D60">
        <v>2003</v>
      </c>
      <c r="E60" s="80">
        <v>35.688000000000002</v>
      </c>
      <c r="F60" s="80">
        <v>2.3689999999999998</v>
      </c>
    </row>
    <row r="61" spans="1:6" x14ac:dyDescent="0.2">
      <c r="A61">
        <v>14</v>
      </c>
      <c r="B61">
        <v>3</v>
      </c>
      <c r="C61" t="s">
        <v>15</v>
      </c>
      <c r="D61">
        <v>2003</v>
      </c>
      <c r="E61" s="80">
        <v>35.747</v>
      </c>
      <c r="F61" s="80">
        <v>2.4279999999999973</v>
      </c>
    </row>
    <row r="62" spans="1:6" x14ac:dyDescent="0.2">
      <c r="A62">
        <v>5</v>
      </c>
      <c r="B62">
        <v>18</v>
      </c>
      <c r="C62" t="s">
        <v>498</v>
      </c>
      <c r="D62">
        <v>2012</v>
      </c>
      <c r="E62" s="80">
        <v>35.784999999999997</v>
      </c>
      <c r="F62" s="80">
        <v>2.465999999999994</v>
      </c>
    </row>
    <row r="63" spans="1:6" x14ac:dyDescent="0.2">
      <c r="A63">
        <v>34</v>
      </c>
      <c r="B63">
        <v>7</v>
      </c>
      <c r="C63" t="s">
        <v>25</v>
      </c>
      <c r="D63">
        <v>2002</v>
      </c>
      <c r="E63" s="80">
        <v>35.911999999999999</v>
      </c>
      <c r="F63" s="80">
        <v>2.5929999999999964</v>
      </c>
    </row>
    <row r="64" spans="1:6" x14ac:dyDescent="0.2">
      <c r="A64">
        <v>124</v>
      </c>
      <c r="B64">
        <v>37</v>
      </c>
      <c r="C64" t="s">
        <v>60</v>
      </c>
      <c r="D64">
        <v>2003</v>
      </c>
      <c r="E64" s="80">
        <v>35.94</v>
      </c>
      <c r="F64" s="80">
        <v>2.6209999999999951</v>
      </c>
    </row>
    <row r="65" spans="1:6" x14ac:dyDescent="0.2">
      <c r="A65">
        <v>82</v>
      </c>
      <c r="B65">
        <v>37</v>
      </c>
      <c r="C65" t="s">
        <v>60</v>
      </c>
      <c r="D65">
        <v>2003</v>
      </c>
      <c r="E65" s="80">
        <v>35.957000000000001</v>
      </c>
      <c r="F65" s="80">
        <v>2.6379999999999981</v>
      </c>
    </row>
    <row r="66" spans="1:6" x14ac:dyDescent="0.2">
      <c r="A66">
        <v>100</v>
      </c>
      <c r="B66">
        <v>11</v>
      </c>
      <c r="C66" t="s">
        <v>34</v>
      </c>
      <c r="D66">
        <v>2006</v>
      </c>
      <c r="E66" s="80">
        <v>35.957999999999998</v>
      </c>
      <c r="F66" s="80">
        <v>2.6389999999999958</v>
      </c>
    </row>
    <row r="67" spans="1:6" x14ac:dyDescent="0.2">
      <c r="A67">
        <v>29</v>
      </c>
      <c r="B67">
        <v>37</v>
      </c>
      <c r="C67" t="s">
        <v>60</v>
      </c>
      <c r="D67">
        <v>2003</v>
      </c>
      <c r="E67" s="80">
        <v>35.963999999999999</v>
      </c>
      <c r="F67" s="80">
        <v>2.644999999999996</v>
      </c>
    </row>
    <row r="68" spans="1:6" x14ac:dyDescent="0.2">
      <c r="A68">
        <v>50</v>
      </c>
      <c r="B68">
        <v>7</v>
      </c>
      <c r="C68" t="s">
        <v>25</v>
      </c>
      <c r="D68">
        <v>2002</v>
      </c>
      <c r="E68" s="80">
        <v>36.021999999999998</v>
      </c>
      <c r="F68" s="80">
        <v>2.7029999999999959</v>
      </c>
    </row>
    <row r="69" spans="1:6" x14ac:dyDescent="0.2">
      <c r="A69">
        <v>128</v>
      </c>
      <c r="B69">
        <v>11</v>
      </c>
      <c r="C69" t="s">
        <v>34</v>
      </c>
      <c r="D69">
        <v>2006</v>
      </c>
      <c r="E69" s="80">
        <v>36.078000000000003</v>
      </c>
      <c r="F69" s="80">
        <v>2.7590000000000003</v>
      </c>
    </row>
    <row r="70" spans="1:6" x14ac:dyDescent="0.2">
      <c r="A70">
        <v>93</v>
      </c>
      <c r="B70">
        <v>37</v>
      </c>
      <c r="C70" t="s">
        <v>60</v>
      </c>
      <c r="D70">
        <v>2003</v>
      </c>
      <c r="E70" s="80">
        <v>36.085999999999999</v>
      </c>
      <c r="F70" s="80">
        <v>2.7669999999999959</v>
      </c>
    </row>
    <row r="71" spans="1:6" x14ac:dyDescent="0.2">
      <c r="A71">
        <v>57</v>
      </c>
      <c r="B71">
        <v>37</v>
      </c>
      <c r="C71" t="s">
        <v>60</v>
      </c>
      <c r="D71">
        <v>2003</v>
      </c>
      <c r="E71" s="80">
        <v>36.088000000000001</v>
      </c>
      <c r="F71" s="80">
        <v>2.7689999999999984</v>
      </c>
    </row>
    <row r="72" spans="1:6" x14ac:dyDescent="0.2">
      <c r="A72">
        <v>45</v>
      </c>
      <c r="B72">
        <v>11</v>
      </c>
      <c r="C72" t="s">
        <v>34</v>
      </c>
      <c r="D72">
        <v>2006</v>
      </c>
      <c r="E72" s="80">
        <v>36.293999999999997</v>
      </c>
      <c r="F72" s="80">
        <v>2.9749999999999943</v>
      </c>
    </row>
    <row r="73" spans="1:6" x14ac:dyDescent="0.2">
      <c r="A73">
        <v>30</v>
      </c>
      <c r="B73">
        <v>11</v>
      </c>
      <c r="C73" t="s">
        <v>34</v>
      </c>
      <c r="D73">
        <v>2006</v>
      </c>
      <c r="E73" s="80">
        <v>36.365000000000002</v>
      </c>
      <c r="F73" s="80">
        <v>3.0459999999999994</v>
      </c>
    </row>
    <row r="74" spans="1:6" x14ac:dyDescent="0.2">
      <c r="A74">
        <v>19</v>
      </c>
      <c r="B74">
        <v>7</v>
      </c>
      <c r="C74" t="s">
        <v>25</v>
      </c>
      <c r="D74">
        <v>2002</v>
      </c>
      <c r="E74" s="80">
        <v>36.380000000000003</v>
      </c>
      <c r="F74" s="80">
        <v>3.0609999999999999</v>
      </c>
    </row>
    <row r="75" spans="1:6" x14ac:dyDescent="0.2">
      <c r="A75">
        <v>60</v>
      </c>
      <c r="B75">
        <v>11</v>
      </c>
      <c r="C75" t="s">
        <v>34</v>
      </c>
      <c r="D75">
        <v>2006</v>
      </c>
      <c r="E75" s="80">
        <v>36.417000000000002</v>
      </c>
      <c r="F75" s="80">
        <v>3.097999999999999</v>
      </c>
    </row>
    <row r="76" spans="1:6" x14ac:dyDescent="0.2">
      <c r="A76">
        <v>8</v>
      </c>
      <c r="B76">
        <v>23</v>
      </c>
      <c r="C76" t="s">
        <v>50</v>
      </c>
      <c r="D76">
        <v>2001</v>
      </c>
      <c r="E76" s="80">
        <v>36.472999999999999</v>
      </c>
      <c r="F76" s="80">
        <v>3.1539999999999964</v>
      </c>
    </row>
    <row r="77" spans="1:6" x14ac:dyDescent="0.2">
      <c r="A77">
        <v>16</v>
      </c>
      <c r="B77">
        <v>11</v>
      </c>
      <c r="C77" t="s">
        <v>34</v>
      </c>
      <c r="D77">
        <v>2006</v>
      </c>
      <c r="E77" s="80">
        <v>36.488999999999997</v>
      </c>
      <c r="F77" s="80">
        <v>3.1699999999999946</v>
      </c>
    </row>
    <row r="78" spans="1:6" x14ac:dyDescent="0.2">
      <c r="A78">
        <v>132</v>
      </c>
      <c r="B78">
        <v>61</v>
      </c>
      <c r="C78" t="s">
        <v>78</v>
      </c>
      <c r="D78">
        <v>2005</v>
      </c>
      <c r="E78" s="80">
        <v>36.488999999999997</v>
      </c>
      <c r="F78" s="80">
        <v>3.1699999999999946</v>
      </c>
    </row>
    <row r="79" spans="1:6" x14ac:dyDescent="0.2">
      <c r="A79">
        <v>131</v>
      </c>
      <c r="B79">
        <v>63</v>
      </c>
      <c r="C79" t="s">
        <v>80</v>
      </c>
      <c r="D79">
        <v>2003</v>
      </c>
      <c r="E79" s="80">
        <v>36.503</v>
      </c>
      <c r="F79" s="80">
        <v>3.1839999999999975</v>
      </c>
    </row>
    <row r="80" spans="1:6" x14ac:dyDescent="0.2">
      <c r="A80">
        <v>119</v>
      </c>
      <c r="B80">
        <v>63</v>
      </c>
      <c r="C80" t="s">
        <v>80</v>
      </c>
      <c r="D80">
        <v>2003</v>
      </c>
      <c r="E80" s="80">
        <v>36.610999999999997</v>
      </c>
      <c r="F80" s="80">
        <v>3.2919999999999945</v>
      </c>
    </row>
    <row r="81" spans="1:6" x14ac:dyDescent="0.2">
      <c r="A81">
        <v>15</v>
      </c>
      <c r="B81">
        <v>37</v>
      </c>
      <c r="C81" t="s">
        <v>60</v>
      </c>
      <c r="D81">
        <v>2003</v>
      </c>
      <c r="E81" s="80">
        <v>36.731000000000002</v>
      </c>
      <c r="F81" s="80">
        <v>3.411999999999999</v>
      </c>
    </row>
    <row r="82" spans="1:6" x14ac:dyDescent="0.2">
      <c r="A82">
        <v>75</v>
      </c>
      <c r="B82">
        <v>11</v>
      </c>
      <c r="C82" t="s">
        <v>34</v>
      </c>
      <c r="D82">
        <v>2006</v>
      </c>
      <c r="E82" s="80">
        <v>36.765999999999998</v>
      </c>
      <c r="F82" s="80">
        <v>3.4469999999999956</v>
      </c>
    </row>
    <row r="83" spans="1:6" x14ac:dyDescent="0.2">
      <c r="A83">
        <v>116</v>
      </c>
      <c r="B83">
        <v>11</v>
      </c>
      <c r="C83" t="s">
        <v>34</v>
      </c>
      <c r="D83">
        <v>2006</v>
      </c>
      <c r="E83" s="80">
        <v>36.856000000000002</v>
      </c>
      <c r="F83" s="80">
        <v>3.536999999999999</v>
      </c>
    </row>
    <row r="84" spans="1:6" x14ac:dyDescent="0.2">
      <c r="A84">
        <v>6</v>
      </c>
      <c r="B84">
        <v>7</v>
      </c>
      <c r="C84" t="s">
        <v>25</v>
      </c>
      <c r="D84">
        <v>2002</v>
      </c>
      <c r="E84" s="80">
        <v>36.935000000000002</v>
      </c>
      <c r="F84" s="80">
        <v>3.6159999999999997</v>
      </c>
    </row>
    <row r="85" spans="1:6" x14ac:dyDescent="0.2">
      <c r="A85">
        <v>48</v>
      </c>
      <c r="B85">
        <v>23</v>
      </c>
      <c r="C85" t="s">
        <v>50</v>
      </c>
      <c r="D85">
        <v>2001</v>
      </c>
      <c r="E85" s="80">
        <v>37.079000000000001</v>
      </c>
      <c r="F85" s="80">
        <v>3.759999999999998</v>
      </c>
    </row>
    <row r="86" spans="1:6" x14ac:dyDescent="0.2">
      <c r="A86">
        <v>120</v>
      </c>
      <c r="B86">
        <v>61</v>
      </c>
      <c r="C86" t="s">
        <v>78</v>
      </c>
      <c r="D86">
        <v>2005</v>
      </c>
      <c r="E86" s="80">
        <v>37.094999999999999</v>
      </c>
      <c r="F86" s="80">
        <v>3.7759999999999962</v>
      </c>
    </row>
    <row r="87" spans="1:6" x14ac:dyDescent="0.2">
      <c r="A87">
        <v>87</v>
      </c>
      <c r="B87">
        <v>11</v>
      </c>
      <c r="C87" t="s">
        <v>34</v>
      </c>
      <c r="D87">
        <v>2006</v>
      </c>
      <c r="E87" s="80">
        <v>37.131999999999998</v>
      </c>
      <c r="F87" s="80">
        <v>3.8129999999999953</v>
      </c>
    </row>
    <row r="88" spans="1:6" x14ac:dyDescent="0.2">
      <c r="A88">
        <v>58</v>
      </c>
      <c r="B88">
        <v>19</v>
      </c>
      <c r="C88" t="s">
        <v>47</v>
      </c>
      <c r="D88">
        <v>2004</v>
      </c>
      <c r="E88" s="80">
        <v>37.148000000000003</v>
      </c>
      <c r="F88" s="80">
        <v>3.8290000000000006</v>
      </c>
    </row>
    <row r="89" spans="1:6" x14ac:dyDescent="0.2">
      <c r="A89">
        <v>102</v>
      </c>
      <c r="B89">
        <v>1</v>
      </c>
      <c r="C89" t="s">
        <v>9</v>
      </c>
      <c r="D89">
        <v>2005</v>
      </c>
      <c r="E89" s="80">
        <v>37.152000000000001</v>
      </c>
      <c r="F89" s="80">
        <v>3.8329999999999984</v>
      </c>
    </row>
    <row r="90" spans="1:6" x14ac:dyDescent="0.2">
      <c r="A90">
        <v>103</v>
      </c>
      <c r="B90">
        <v>63</v>
      </c>
      <c r="C90" t="s">
        <v>80</v>
      </c>
      <c r="D90">
        <v>2003</v>
      </c>
      <c r="E90" s="80">
        <v>37.198</v>
      </c>
      <c r="F90" s="80">
        <v>3.8789999999999978</v>
      </c>
    </row>
    <row r="91" spans="1:6" x14ac:dyDescent="0.2">
      <c r="A91">
        <v>85</v>
      </c>
      <c r="B91">
        <v>19</v>
      </c>
      <c r="C91" t="s">
        <v>47</v>
      </c>
      <c r="D91">
        <v>2004</v>
      </c>
      <c r="E91" s="80">
        <v>37.277999999999999</v>
      </c>
      <c r="F91" s="80">
        <v>3.9589999999999961</v>
      </c>
    </row>
    <row r="92" spans="1:6" x14ac:dyDescent="0.2">
      <c r="A92">
        <v>72</v>
      </c>
      <c r="B92">
        <v>19</v>
      </c>
      <c r="C92" t="s">
        <v>47</v>
      </c>
      <c r="D92">
        <v>2004</v>
      </c>
      <c r="E92" s="80">
        <v>37.287999999999997</v>
      </c>
      <c r="F92" s="80">
        <v>3.9689999999999941</v>
      </c>
    </row>
    <row r="93" spans="1:6" x14ac:dyDescent="0.2">
      <c r="A93">
        <v>27</v>
      </c>
      <c r="B93">
        <v>19</v>
      </c>
      <c r="C93" t="s">
        <v>47</v>
      </c>
      <c r="D93">
        <v>2004</v>
      </c>
      <c r="E93" s="80">
        <v>37.332000000000001</v>
      </c>
      <c r="F93" s="80">
        <v>4.0129999999999981</v>
      </c>
    </row>
    <row r="94" spans="1:6" x14ac:dyDescent="0.2">
      <c r="A94">
        <v>25</v>
      </c>
      <c r="B94">
        <v>22</v>
      </c>
      <c r="C94" t="s">
        <v>49</v>
      </c>
      <c r="D94">
        <v>2004</v>
      </c>
      <c r="E94" s="80">
        <v>37.505000000000003</v>
      </c>
      <c r="F94" s="80">
        <v>4.1859999999999999</v>
      </c>
    </row>
    <row r="95" spans="1:6" x14ac:dyDescent="0.2">
      <c r="A95">
        <v>41</v>
      </c>
      <c r="B95">
        <v>22</v>
      </c>
      <c r="C95" t="s">
        <v>49</v>
      </c>
      <c r="D95">
        <v>2004</v>
      </c>
      <c r="E95" s="80">
        <v>37.509</v>
      </c>
      <c r="F95" s="80">
        <v>4.1899999999999977</v>
      </c>
    </row>
    <row r="96" spans="1:6" x14ac:dyDescent="0.2">
      <c r="A96">
        <v>13</v>
      </c>
      <c r="B96">
        <v>19</v>
      </c>
      <c r="C96" t="s">
        <v>47</v>
      </c>
      <c r="D96">
        <v>2004</v>
      </c>
      <c r="E96" s="80">
        <v>37.548999999999999</v>
      </c>
      <c r="F96" s="80">
        <v>4.2299999999999969</v>
      </c>
    </row>
    <row r="97" spans="1:6" x14ac:dyDescent="0.2">
      <c r="A97">
        <v>111</v>
      </c>
      <c r="B97">
        <v>19</v>
      </c>
      <c r="C97" t="s">
        <v>47</v>
      </c>
      <c r="D97">
        <v>2004</v>
      </c>
      <c r="E97" s="80">
        <v>37.582999999999998</v>
      </c>
      <c r="F97" s="80">
        <v>4.2639999999999958</v>
      </c>
    </row>
    <row r="98" spans="1:6" x14ac:dyDescent="0.2">
      <c r="A98">
        <v>61</v>
      </c>
      <c r="B98">
        <v>13</v>
      </c>
      <c r="C98" t="s">
        <v>39</v>
      </c>
      <c r="D98">
        <v>2003</v>
      </c>
      <c r="E98" s="80">
        <v>37.6</v>
      </c>
      <c r="F98" s="80">
        <v>4.2809999999999988</v>
      </c>
    </row>
    <row r="99" spans="1:6" x14ac:dyDescent="0.2">
      <c r="A99">
        <v>96</v>
      </c>
      <c r="B99">
        <v>19</v>
      </c>
      <c r="C99" t="s">
        <v>47</v>
      </c>
      <c r="D99">
        <v>2004</v>
      </c>
      <c r="E99" s="80">
        <v>37.607999999999997</v>
      </c>
      <c r="F99" s="80">
        <v>4.2889999999999944</v>
      </c>
    </row>
    <row r="100" spans="1:6" x14ac:dyDescent="0.2">
      <c r="A100">
        <v>56</v>
      </c>
      <c r="B100">
        <v>22</v>
      </c>
      <c r="C100" t="s">
        <v>49</v>
      </c>
      <c r="D100">
        <v>2004</v>
      </c>
      <c r="E100" s="80">
        <v>37.68</v>
      </c>
      <c r="F100" s="80">
        <v>4.3609999999999971</v>
      </c>
    </row>
    <row r="101" spans="1:6" x14ac:dyDescent="0.2">
      <c r="A101">
        <v>17</v>
      </c>
      <c r="B101">
        <v>13</v>
      </c>
      <c r="C101" t="s">
        <v>39</v>
      </c>
      <c r="D101">
        <v>2003</v>
      </c>
      <c r="E101" s="80">
        <v>37.723999999999997</v>
      </c>
      <c r="F101" s="80">
        <v>4.404999999999994</v>
      </c>
    </row>
    <row r="102" spans="1:6" x14ac:dyDescent="0.2">
      <c r="A102">
        <v>69</v>
      </c>
      <c r="B102">
        <v>22</v>
      </c>
      <c r="C102" t="s">
        <v>49</v>
      </c>
      <c r="D102">
        <v>2004</v>
      </c>
      <c r="E102" s="80">
        <v>37.783999999999999</v>
      </c>
      <c r="F102" s="80">
        <v>4.4649999999999963</v>
      </c>
    </row>
    <row r="103" spans="1:6" x14ac:dyDescent="0.2">
      <c r="A103">
        <v>84</v>
      </c>
      <c r="B103">
        <v>22</v>
      </c>
      <c r="C103" t="s">
        <v>49</v>
      </c>
      <c r="D103">
        <v>2004</v>
      </c>
      <c r="E103" s="80">
        <v>37.805</v>
      </c>
      <c r="F103" s="80">
        <v>4.4859999999999971</v>
      </c>
    </row>
    <row r="104" spans="1:6" x14ac:dyDescent="0.2">
      <c r="A104">
        <v>110</v>
      </c>
      <c r="B104">
        <v>22</v>
      </c>
      <c r="C104" t="s">
        <v>49</v>
      </c>
      <c r="D104">
        <v>2004</v>
      </c>
      <c r="E104" s="80">
        <v>37.877000000000002</v>
      </c>
      <c r="F104" s="80">
        <v>4.5579999999999998</v>
      </c>
    </row>
    <row r="105" spans="1:6" x14ac:dyDescent="0.2">
      <c r="A105">
        <v>46</v>
      </c>
      <c r="B105">
        <v>13</v>
      </c>
      <c r="C105" t="s">
        <v>39</v>
      </c>
      <c r="D105">
        <v>2003</v>
      </c>
      <c r="E105" s="80">
        <v>37.893000000000001</v>
      </c>
      <c r="F105" s="80">
        <v>4.5739999999999981</v>
      </c>
    </row>
    <row r="106" spans="1:6" x14ac:dyDescent="0.2">
      <c r="A106">
        <v>125</v>
      </c>
      <c r="B106">
        <v>19</v>
      </c>
      <c r="C106" t="s">
        <v>47</v>
      </c>
      <c r="D106">
        <v>2004</v>
      </c>
      <c r="E106" s="80">
        <v>37.951999999999998</v>
      </c>
      <c r="F106" s="80">
        <v>4.6329999999999956</v>
      </c>
    </row>
    <row r="107" spans="1:6" x14ac:dyDescent="0.2">
      <c r="A107">
        <v>101</v>
      </c>
      <c r="B107">
        <v>13</v>
      </c>
      <c r="C107" t="s">
        <v>39</v>
      </c>
      <c r="D107">
        <v>2003</v>
      </c>
      <c r="E107" s="80">
        <v>38.045000000000002</v>
      </c>
      <c r="F107" s="80">
        <v>4.7259999999999991</v>
      </c>
    </row>
    <row r="108" spans="1:6" x14ac:dyDescent="0.2">
      <c r="A108">
        <v>74</v>
      </c>
      <c r="B108">
        <v>13</v>
      </c>
      <c r="C108" t="s">
        <v>39</v>
      </c>
      <c r="D108">
        <v>2003</v>
      </c>
      <c r="E108" s="80">
        <v>38.109000000000002</v>
      </c>
      <c r="F108" s="80">
        <v>4.7899999999999991</v>
      </c>
    </row>
    <row r="109" spans="1:6" x14ac:dyDescent="0.2">
      <c r="A109">
        <v>117</v>
      </c>
      <c r="B109">
        <v>13</v>
      </c>
      <c r="C109" t="s">
        <v>39</v>
      </c>
      <c r="D109">
        <v>2003</v>
      </c>
      <c r="E109" s="80">
        <v>38.220999999999997</v>
      </c>
      <c r="F109" s="80">
        <v>4.9019999999999939</v>
      </c>
    </row>
    <row r="110" spans="1:6" x14ac:dyDescent="0.2">
      <c r="A110">
        <v>31</v>
      </c>
      <c r="B110">
        <v>13</v>
      </c>
      <c r="C110" t="s">
        <v>39</v>
      </c>
      <c r="D110">
        <v>2003</v>
      </c>
      <c r="E110" s="80">
        <v>38.253</v>
      </c>
      <c r="F110" s="80">
        <v>4.9339999999999975</v>
      </c>
    </row>
    <row r="111" spans="1:6" x14ac:dyDescent="0.2">
      <c r="A111">
        <v>129</v>
      </c>
      <c r="B111">
        <v>13</v>
      </c>
      <c r="C111" t="s">
        <v>39</v>
      </c>
      <c r="D111">
        <v>2003</v>
      </c>
      <c r="E111" s="80">
        <v>38.274000000000001</v>
      </c>
      <c r="F111" s="80">
        <v>4.9549999999999983</v>
      </c>
    </row>
    <row r="112" spans="1:6" x14ac:dyDescent="0.2">
      <c r="A112">
        <v>88</v>
      </c>
      <c r="B112">
        <v>13</v>
      </c>
      <c r="C112" t="s">
        <v>39</v>
      </c>
      <c r="D112">
        <v>2003</v>
      </c>
      <c r="E112" s="80">
        <v>38.427</v>
      </c>
      <c r="F112" s="80">
        <v>5.107999999999997</v>
      </c>
    </row>
    <row r="113" spans="1:6" x14ac:dyDescent="0.2">
      <c r="A113">
        <v>94</v>
      </c>
      <c r="B113">
        <v>22</v>
      </c>
      <c r="C113" t="s">
        <v>49</v>
      </c>
      <c r="D113">
        <v>2004</v>
      </c>
      <c r="E113" s="80">
        <v>38.518000000000001</v>
      </c>
      <c r="F113" s="80">
        <v>5.1989999999999981</v>
      </c>
    </row>
    <row r="114" spans="1:6" x14ac:dyDescent="0.2">
      <c r="A114">
        <v>12</v>
      </c>
      <c r="B114">
        <v>1</v>
      </c>
      <c r="C114" t="s">
        <v>9</v>
      </c>
      <c r="D114">
        <v>2005</v>
      </c>
      <c r="E114" s="80">
        <v>38.747999999999998</v>
      </c>
      <c r="F114" s="80">
        <v>5.4289999999999949</v>
      </c>
    </row>
    <row r="115" spans="1:6" x14ac:dyDescent="0.2">
      <c r="A115">
        <v>28</v>
      </c>
      <c r="B115">
        <v>17</v>
      </c>
      <c r="C115" t="s">
        <v>46</v>
      </c>
      <c r="D115">
        <v>2004</v>
      </c>
      <c r="E115" s="80">
        <v>39.463000000000001</v>
      </c>
      <c r="F115" s="80">
        <v>6.1439999999999984</v>
      </c>
    </row>
    <row r="116" spans="1:6" x14ac:dyDescent="0.2">
      <c r="A116">
        <v>73</v>
      </c>
      <c r="B116">
        <v>17</v>
      </c>
      <c r="C116" t="s">
        <v>46</v>
      </c>
      <c r="D116">
        <v>2004</v>
      </c>
      <c r="E116" s="80">
        <v>39.481000000000002</v>
      </c>
      <c r="F116" s="80">
        <v>6.161999999999999</v>
      </c>
    </row>
    <row r="117" spans="1:6" x14ac:dyDescent="0.2">
      <c r="A117">
        <v>59</v>
      </c>
      <c r="B117">
        <v>17</v>
      </c>
      <c r="C117" t="s">
        <v>46</v>
      </c>
      <c r="D117">
        <v>2004</v>
      </c>
      <c r="E117" s="80">
        <v>39.527999999999999</v>
      </c>
      <c r="F117" s="80">
        <v>6.2089999999999961</v>
      </c>
    </row>
    <row r="118" spans="1:6" x14ac:dyDescent="0.2">
      <c r="A118">
        <v>11</v>
      </c>
      <c r="B118">
        <v>17</v>
      </c>
      <c r="C118" t="s">
        <v>46</v>
      </c>
      <c r="D118">
        <v>2004</v>
      </c>
      <c r="E118" s="80">
        <v>39.671999999999997</v>
      </c>
      <c r="F118" s="80">
        <v>6.3529999999999944</v>
      </c>
    </row>
    <row r="119" spans="1:6" x14ac:dyDescent="0.2">
      <c r="A119">
        <v>97</v>
      </c>
      <c r="B119">
        <v>17</v>
      </c>
      <c r="C119" t="s">
        <v>46</v>
      </c>
      <c r="D119">
        <v>2004</v>
      </c>
      <c r="E119" s="80">
        <v>39.744</v>
      </c>
      <c r="F119" s="80">
        <v>6.4249999999999972</v>
      </c>
    </row>
    <row r="120" spans="1:6" x14ac:dyDescent="0.2">
      <c r="A120">
        <v>112</v>
      </c>
      <c r="B120">
        <v>17</v>
      </c>
      <c r="C120" t="s">
        <v>46</v>
      </c>
      <c r="D120">
        <v>2004</v>
      </c>
      <c r="E120" s="80">
        <v>39.795000000000002</v>
      </c>
      <c r="F120" s="80">
        <v>6.4759999999999991</v>
      </c>
    </row>
    <row r="121" spans="1:6" x14ac:dyDescent="0.2">
      <c r="A121">
        <v>86</v>
      </c>
      <c r="B121">
        <v>17</v>
      </c>
      <c r="C121" t="s">
        <v>46</v>
      </c>
      <c r="D121">
        <v>2004</v>
      </c>
      <c r="E121" s="80">
        <v>39.798000000000002</v>
      </c>
      <c r="F121" s="80">
        <v>6.4789999999999992</v>
      </c>
    </row>
    <row r="122" spans="1:6" x14ac:dyDescent="0.2">
      <c r="A122">
        <v>126</v>
      </c>
      <c r="B122">
        <v>17</v>
      </c>
      <c r="C122" t="s">
        <v>46</v>
      </c>
      <c r="D122">
        <v>2004</v>
      </c>
      <c r="E122" s="80">
        <v>39.823999999999998</v>
      </c>
      <c r="F122" s="80">
        <v>6.5049999999999955</v>
      </c>
    </row>
    <row r="123" spans="1:6" x14ac:dyDescent="0.2">
      <c r="A123">
        <v>122</v>
      </c>
      <c r="B123">
        <v>22</v>
      </c>
      <c r="C123" t="s">
        <v>49</v>
      </c>
      <c r="D123">
        <v>2004</v>
      </c>
      <c r="E123" s="80">
        <v>40.070999999999998</v>
      </c>
      <c r="F123" s="80">
        <v>6.7519999999999953</v>
      </c>
    </row>
    <row r="124" spans="1:6" x14ac:dyDescent="0.2">
      <c r="A124">
        <v>130</v>
      </c>
      <c r="B124">
        <v>69</v>
      </c>
      <c r="C124">
        <v>0</v>
      </c>
      <c r="D124">
        <v>0</v>
      </c>
      <c r="E124" s="80">
        <v>40.813000000000002</v>
      </c>
      <c r="F124" s="80">
        <v>7.4939999999999998</v>
      </c>
    </row>
    <row r="125" spans="1:6" x14ac:dyDescent="0.2">
      <c r="A125">
        <v>118</v>
      </c>
      <c r="B125">
        <v>69</v>
      </c>
      <c r="C125">
        <v>0</v>
      </c>
      <c r="D125">
        <v>0</v>
      </c>
      <c r="E125" s="80">
        <v>41.164999999999999</v>
      </c>
      <c r="F125" s="80">
        <v>7.8459999999999965</v>
      </c>
    </row>
    <row r="126" spans="1:6" x14ac:dyDescent="0.2">
      <c r="A126">
        <v>44</v>
      </c>
      <c r="B126">
        <v>37</v>
      </c>
      <c r="C126" t="s">
        <v>60</v>
      </c>
      <c r="D126">
        <v>2003</v>
      </c>
      <c r="E126" s="80">
        <v>44.000999999999998</v>
      </c>
      <c r="F126" s="80">
        <v>10.681999999999995</v>
      </c>
    </row>
    <row r="127" spans="1:6" x14ac:dyDescent="0.2">
      <c r="A127">
        <v>2</v>
      </c>
      <c r="B127">
        <v>9</v>
      </c>
      <c r="C127" t="s">
        <v>30</v>
      </c>
      <c r="D127">
        <v>2003</v>
      </c>
      <c r="E127" s="80">
        <v>48.691000000000003</v>
      </c>
      <c r="F127" s="80">
        <v>15.372</v>
      </c>
    </row>
    <row r="128" spans="1:6" x14ac:dyDescent="0.2">
      <c r="A128">
        <v>42</v>
      </c>
      <c r="B128">
        <v>17</v>
      </c>
      <c r="C128" t="s">
        <v>46</v>
      </c>
      <c r="D128">
        <v>2004</v>
      </c>
      <c r="E128" s="80">
        <v>64.542000000000002</v>
      </c>
      <c r="F128" s="80">
        <v>31.222999999999999</v>
      </c>
    </row>
    <row r="129" spans="1:6" x14ac:dyDescent="0.2">
      <c r="A129">
        <v>43</v>
      </c>
      <c r="B129">
        <v>19</v>
      </c>
      <c r="C129" t="s">
        <v>47</v>
      </c>
      <c r="D129">
        <v>2004</v>
      </c>
      <c r="E129" s="80">
        <v>66.775999999999996</v>
      </c>
      <c r="F129" s="80">
        <v>33.456999999999994</v>
      </c>
    </row>
    <row r="131" spans="1:6" ht="16.25" customHeight="1" x14ac:dyDescent="0.2"/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01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10.83203125" customWidth="1"/>
    <col min="2" max="2" width="5.33203125" customWidth="1"/>
    <col min="3" max="3" width="21" customWidth="1"/>
    <col min="4" max="4" width="5" customWidth="1"/>
    <col min="5" max="5" width="5.83203125" style="80" customWidth="1"/>
    <col min="6" max="6" width="10.1640625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s="80" t="s">
        <v>490</v>
      </c>
    </row>
    <row r="2" spans="1:6" x14ac:dyDescent="0.2">
      <c r="A2">
        <v>92</v>
      </c>
      <c r="B2">
        <v>10</v>
      </c>
      <c r="C2" t="s">
        <v>32</v>
      </c>
      <c r="D2">
        <v>2001</v>
      </c>
      <c r="E2" s="80">
        <v>37.293999999999997</v>
      </c>
    </row>
    <row r="3" spans="1:6" x14ac:dyDescent="0.2">
      <c r="A3">
        <v>128</v>
      </c>
      <c r="B3">
        <v>10</v>
      </c>
      <c r="C3" t="s">
        <v>32</v>
      </c>
      <c r="D3">
        <v>2001</v>
      </c>
      <c r="E3" s="80">
        <v>37.545000000000002</v>
      </c>
      <c r="F3" s="80">
        <v>0.25100000000000477</v>
      </c>
    </row>
    <row r="4" spans="1:6" x14ac:dyDescent="0.2">
      <c r="A4">
        <v>17</v>
      </c>
      <c r="B4">
        <v>10</v>
      </c>
      <c r="C4" t="s">
        <v>32</v>
      </c>
      <c r="D4">
        <v>2001</v>
      </c>
      <c r="E4" s="80">
        <v>37.81</v>
      </c>
      <c r="F4" s="80">
        <v>0.51600000000000534</v>
      </c>
    </row>
    <row r="5" spans="1:6" x14ac:dyDescent="0.2">
      <c r="A5">
        <v>65</v>
      </c>
      <c r="B5">
        <v>10</v>
      </c>
      <c r="C5" t="s">
        <v>32</v>
      </c>
      <c r="D5">
        <v>2001</v>
      </c>
      <c r="E5" s="80">
        <v>37.921999999999997</v>
      </c>
      <c r="F5" s="80">
        <v>0.62800000000000011</v>
      </c>
    </row>
    <row r="6" spans="1:6" x14ac:dyDescent="0.2">
      <c r="A6">
        <v>26</v>
      </c>
      <c r="B6">
        <v>44</v>
      </c>
      <c r="C6">
        <v>0</v>
      </c>
      <c r="D6">
        <v>0</v>
      </c>
      <c r="E6" s="80">
        <v>37.997999999999998</v>
      </c>
      <c r="F6" s="80">
        <v>0.70400000000000063</v>
      </c>
    </row>
    <row r="7" spans="1:6" x14ac:dyDescent="0.2">
      <c r="A7">
        <v>49</v>
      </c>
      <c r="B7">
        <v>44</v>
      </c>
      <c r="C7">
        <v>0</v>
      </c>
      <c r="D7">
        <v>0</v>
      </c>
      <c r="E7" s="80">
        <v>38.107999999999997</v>
      </c>
      <c r="F7" s="80">
        <v>0.81400000000000006</v>
      </c>
    </row>
    <row r="8" spans="1:6" x14ac:dyDescent="0.2">
      <c r="A8">
        <v>4</v>
      </c>
      <c r="B8">
        <v>44</v>
      </c>
      <c r="C8">
        <v>0</v>
      </c>
      <c r="D8">
        <v>0</v>
      </c>
      <c r="E8" s="80">
        <v>38.491999999999997</v>
      </c>
      <c r="F8" s="80">
        <v>1.1980000000000004</v>
      </c>
    </row>
    <row r="9" spans="1:6" x14ac:dyDescent="0.2">
      <c r="A9">
        <v>127</v>
      </c>
      <c r="B9">
        <v>49</v>
      </c>
      <c r="C9" t="s">
        <v>69</v>
      </c>
      <c r="D9">
        <v>2009</v>
      </c>
      <c r="E9" s="80">
        <v>38.533000000000001</v>
      </c>
      <c r="F9" s="80">
        <v>1.2390000000000043</v>
      </c>
    </row>
    <row r="10" spans="1:6" x14ac:dyDescent="0.2">
      <c r="A10">
        <v>87</v>
      </c>
      <c r="B10">
        <v>27</v>
      </c>
      <c r="C10" t="s">
        <v>53</v>
      </c>
      <c r="D10">
        <v>2002</v>
      </c>
      <c r="E10" s="80">
        <v>38.649000000000001</v>
      </c>
      <c r="F10" s="80">
        <v>1.355000000000004</v>
      </c>
    </row>
    <row r="11" spans="1:6" x14ac:dyDescent="0.2">
      <c r="A11">
        <v>36</v>
      </c>
      <c r="B11">
        <v>40</v>
      </c>
      <c r="C11">
        <v>0</v>
      </c>
      <c r="D11">
        <v>0</v>
      </c>
      <c r="E11" s="80">
        <v>38.659999999999997</v>
      </c>
      <c r="F11" s="80">
        <v>1.3659999999999997</v>
      </c>
    </row>
    <row r="12" spans="1:6" x14ac:dyDescent="0.2">
      <c r="A12">
        <v>48</v>
      </c>
      <c r="B12">
        <v>27</v>
      </c>
      <c r="C12" t="s">
        <v>53</v>
      </c>
      <c r="D12">
        <v>2002</v>
      </c>
      <c r="E12" s="80">
        <v>38.667000000000002</v>
      </c>
      <c r="F12" s="80">
        <v>1.3730000000000047</v>
      </c>
    </row>
    <row r="13" spans="1:6" x14ac:dyDescent="0.2">
      <c r="A13">
        <v>126</v>
      </c>
      <c r="B13">
        <v>44</v>
      </c>
      <c r="C13">
        <v>0</v>
      </c>
      <c r="D13">
        <v>0</v>
      </c>
      <c r="E13" s="80">
        <v>38.69</v>
      </c>
      <c r="F13" s="80">
        <v>1.3960000000000008</v>
      </c>
    </row>
    <row r="14" spans="1:6" x14ac:dyDescent="0.2">
      <c r="A14">
        <v>107</v>
      </c>
      <c r="B14">
        <v>27</v>
      </c>
      <c r="C14" t="s">
        <v>53</v>
      </c>
      <c r="D14">
        <v>2002</v>
      </c>
      <c r="E14" s="80">
        <v>38.761000000000003</v>
      </c>
      <c r="F14" s="80">
        <v>1.4670000000000059</v>
      </c>
    </row>
    <row r="15" spans="1:6" x14ac:dyDescent="0.2">
      <c r="A15">
        <v>110</v>
      </c>
      <c r="B15">
        <v>49</v>
      </c>
      <c r="C15" t="s">
        <v>69</v>
      </c>
      <c r="D15">
        <v>2009</v>
      </c>
      <c r="E15" s="80">
        <v>38.83</v>
      </c>
      <c r="F15" s="80">
        <v>1.5360000000000014</v>
      </c>
    </row>
    <row r="16" spans="1:6" x14ac:dyDescent="0.2">
      <c r="A16">
        <v>70</v>
      </c>
      <c r="B16">
        <v>27</v>
      </c>
      <c r="C16" t="s">
        <v>53</v>
      </c>
      <c r="D16">
        <v>2002</v>
      </c>
      <c r="E16" s="80">
        <v>38.847000000000001</v>
      </c>
      <c r="F16" s="80">
        <v>1.5530000000000044</v>
      </c>
    </row>
    <row r="17" spans="1:6" x14ac:dyDescent="0.2">
      <c r="A17">
        <v>91</v>
      </c>
      <c r="B17">
        <v>49</v>
      </c>
      <c r="C17" t="s">
        <v>69</v>
      </c>
      <c r="D17">
        <v>2009</v>
      </c>
      <c r="E17" s="80">
        <v>38.99</v>
      </c>
      <c r="F17" s="80">
        <v>1.6960000000000051</v>
      </c>
    </row>
    <row r="18" spans="1:6" x14ac:dyDescent="0.2">
      <c r="A18">
        <v>66</v>
      </c>
      <c r="B18">
        <v>49</v>
      </c>
      <c r="C18" t="s">
        <v>69</v>
      </c>
      <c r="D18">
        <v>2009</v>
      </c>
      <c r="E18" s="80">
        <v>39.122</v>
      </c>
      <c r="F18" s="80">
        <v>1.828000000000003</v>
      </c>
    </row>
    <row r="19" spans="1:6" x14ac:dyDescent="0.2">
      <c r="A19">
        <v>14</v>
      </c>
      <c r="B19">
        <v>40</v>
      </c>
      <c r="C19">
        <v>0</v>
      </c>
      <c r="D19">
        <v>0</v>
      </c>
      <c r="E19" s="80">
        <v>39.128</v>
      </c>
      <c r="F19" s="80">
        <v>1.8340000000000032</v>
      </c>
    </row>
    <row r="20" spans="1:6" x14ac:dyDescent="0.2">
      <c r="A20">
        <v>24</v>
      </c>
      <c r="B20">
        <v>27</v>
      </c>
      <c r="C20" t="s">
        <v>53</v>
      </c>
      <c r="D20">
        <v>2002</v>
      </c>
      <c r="E20" s="80">
        <v>39.189</v>
      </c>
      <c r="F20" s="80">
        <v>1.8950000000000031</v>
      </c>
    </row>
    <row r="21" spans="1:6" x14ac:dyDescent="0.2">
      <c r="A21">
        <v>71</v>
      </c>
      <c r="B21">
        <v>44</v>
      </c>
      <c r="C21">
        <v>0</v>
      </c>
      <c r="D21">
        <v>0</v>
      </c>
      <c r="E21" s="80">
        <v>39.255000000000003</v>
      </c>
      <c r="F21" s="80">
        <v>1.9610000000000056</v>
      </c>
    </row>
    <row r="22" spans="1:6" x14ac:dyDescent="0.2">
      <c r="A22">
        <v>125</v>
      </c>
      <c r="B22">
        <v>20</v>
      </c>
      <c r="C22" t="s">
        <v>500</v>
      </c>
      <c r="D22">
        <v>2011</v>
      </c>
      <c r="E22" s="80">
        <v>39.453000000000003</v>
      </c>
      <c r="F22" s="80">
        <v>2.159000000000006</v>
      </c>
    </row>
    <row r="23" spans="1:6" x14ac:dyDescent="0.2">
      <c r="A23">
        <v>106</v>
      </c>
      <c r="B23">
        <v>20</v>
      </c>
      <c r="C23" t="s">
        <v>500</v>
      </c>
      <c r="D23">
        <v>2011</v>
      </c>
      <c r="E23" s="80">
        <v>39.607999999999997</v>
      </c>
      <c r="F23" s="80">
        <v>2.3140000000000001</v>
      </c>
    </row>
    <row r="24" spans="1:6" x14ac:dyDescent="0.2">
      <c r="A24">
        <v>64</v>
      </c>
      <c r="B24">
        <v>23</v>
      </c>
      <c r="C24" t="s">
        <v>50</v>
      </c>
      <c r="D24">
        <v>2001</v>
      </c>
      <c r="E24" s="80">
        <v>39.712000000000003</v>
      </c>
      <c r="F24" s="80">
        <v>2.4180000000000064</v>
      </c>
    </row>
    <row r="25" spans="1:6" x14ac:dyDescent="0.2">
      <c r="A25">
        <v>21</v>
      </c>
      <c r="B25">
        <v>49</v>
      </c>
      <c r="C25" t="s">
        <v>69</v>
      </c>
      <c r="D25">
        <v>2009</v>
      </c>
      <c r="E25" s="80">
        <v>39.716999999999999</v>
      </c>
      <c r="F25" s="80">
        <v>2.4230000000000018</v>
      </c>
    </row>
    <row r="26" spans="1:6" x14ac:dyDescent="0.2">
      <c r="A26">
        <v>63</v>
      </c>
      <c r="B26">
        <v>20</v>
      </c>
      <c r="C26" t="s">
        <v>500</v>
      </c>
      <c r="D26">
        <v>2011</v>
      </c>
      <c r="E26" s="80">
        <v>39.790999999999997</v>
      </c>
      <c r="F26" s="80">
        <v>2.4969999999999999</v>
      </c>
    </row>
    <row r="27" spans="1:6" x14ac:dyDescent="0.2">
      <c r="A27">
        <v>67</v>
      </c>
      <c r="B27">
        <v>5</v>
      </c>
      <c r="C27" t="s">
        <v>20</v>
      </c>
      <c r="D27">
        <v>2002</v>
      </c>
      <c r="E27" s="80">
        <v>39.851999999999997</v>
      </c>
      <c r="F27" s="80">
        <v>2.5579999999999998</v>
      </c>
    </row>
    <row r="28" spans="1:6" x14ac:dyDescent="0.2">
      <c r="A28">
        <v>90</v>
      </c>
      <c r="B28">
        <v>23</v>
      </c>
      <c r="C28" t="s">
        <v>50</v>
      </c>
      <c r="D28">
        <v>2001</v>
      </c>
      <c r="E28" s="80">
        <v>39.878999999999998</v>
      </c>
      <c r="F28" s="80">
        <v>2.5850000000000009</v>
      </c>
    </row>
    <row r="29" spans="1:6" x14ac:dyDescent="0.2">
      <c r="A29">
        <v>86</v>
      </c>
      <c r="B29">
        <v>5</v>
      </c>
      <c r="C29" t="s">
        <v>20</v>
      </c>
      <c r="D29">
        <v>2002</v>
      </c>
      <c r="E29" s="80">
        <v>40.042000000000002</v>
      </c>
      <c r="F29" s="80">
        <v>2.7480000000000047</v>
      </c>
    </row>
    <row r="30" spans="1:6" x14ac:dyDescent="0.2">
      <c r="A30">
        <v>2</v>
      </c>
      <c r="B30">
        <v>27</v>
      </c>
      <c r="C30" t="s">
        <v>53</v>
      </c>
      <c r="D30">
        <v>2002</v>
      </c>
      <c r="E30" s="80">
        <v>40.106999999999999</v>
      </c>
      <c r="F30" s="80">
        <v>2.8130000000000024</v>
      </c>
    </row>
    <row r="31" spans="1:6" x14ac:dyDescent="0.2">
      <c r="A31">
        <v>20</v>
      </c>
      <c r="B31">
        <v>23</v>
      </c>
      <c r="C31" t="s">
        <v>50</v>
      </c>
      <c r="D31">
        <v>2001</v>
      </c>
      <c r="E31" s="80">
        <v>40.15</v>
      </c>
      <c r="F31" s="80">
        <v>2.8560000000000016</v>
      </c>
    </row>
    <row r="32" spans="1:6" x14ac:dyDescent="0.2">
      <c r="A32">
        <v>62</v>
      </c>
      <c r="B32">
        <v>18</v>
      </c>
      <c r="C32" t="s">
        <v>498</v>
      </c>
      <c r="D32">
        <v>2012</v>
      </c>
      <c r="E32" s="80">
        <v>40.710999999999999</v>
      </c>
      <c r="F32" s="80">
        <v>3.4170000000000016</v>
      </c>
    </row>
    <row r="33" spans="1:6" x14ac:dyDescent="0.2">
      <c r="A33">
        <v>51</v>
      </c>
      <c r="B33">
        <v>6</v>
      </c>
      <c r="C33" t="s">
        <v>22</v>
      </c>
      <c r="D33">
        <v>2003</v>
      </c>
      <c r="E33" s="80">
        <v>40.716999999999999</v>
      </c>
      <c r="F33" s="80">
        <v>3.4230000000000018</v>
      </c>
    </row>
    <row r="34" spans="1:6" x14ac:dyDescent="0.2">
      <c r="A34">
        <v>19</v>
      </c>
      <c r="B34">
        <v>20</v>
      </c>
      <c r="C34" t="s">
        <v>500</v>
      </c>
      <c r="D34">
        <v>2011</v>
      </c>
      <c r="E34" s="80">
        <v>40.741</v>
      </c>
      <c r="F34" s="80">
        <v>3.4470000000000027</v>
      </c>
    </row>
    <row r="35" spans="1:6" x14ac:dyDescent="0.2">
      <c r="A35">
        <v>28</v>
      </c>
      <c r="B35">
        <v>3</v>
      </c>
      <c r="C35" t="s">
        <v>15</v>
      </c>
      <c r="D35">
        <v>2003</v>
      </c>
      <c r="E35" s="80">
        <v>40.767000000000003</v>
      </c>
      <c r="F35" s="80">
        <v>3.4730000000000061</v>
      </c>
    </row>
    <row r="36" spans="1:6" x14ac:dyDescent="0.2">
      <c r="A36">
        <v>109</v>
      </c>
      <c r="B36">
        <v>44</v>
      </c>
      <c r="C36">
        <v>0</v>
      </c>
      <c r="D36">
        <v>0</v>
      </c>
      <c r="E36" s="80">
        <v>40.786999999999999</v>
      </c>
      <c r="F36" s="80">
        <v>3.4930000000000021</v>
      </c>
    </row>
    <row r="37" spans="1:6" x14ac:dyDescent="0.2">
      <c r="A37">
        <v>94</v>
      </c>
      <c r="B37">
        <v>3</v>
      </c>
      <c r="C37" t="s">
        <v>15</v>
      </c>
      <c r="D37">
        <v>2003</v>
      </c>
      <c r="E37" s="80">
        <v>40.975999999999999</v>
      </c>
      <c r="F37" s="80">
        <v>3.6820000000000022</v>
      </c>
    </row>
    <row r="38" spans="1:6" x14ac:dyDescent="0.2">
      <c r="A38">
        <v>105</v>
      </c>
      <c r="B38">
        <v>18</v>
      </c>
      <c r="C38" t="s">
        <v>498</v>
      </c>
      <c r="D38">
        <v>2012</v>
      </c>
      <c r="E38" s="80">
        <v>41.207999999999998</v>
      </c>
      <c r="F38" s="80">
        <v>3.9140000000000015</v>
      </c>
    </row>
    <row r="39" spans="1:6" x14ac:dyDescent="0.2">
      <c r="A39">
        <v>73</v>
      </c>
      <c r="B39">
        <v>3</v>
      </c>
      <c r="C39" t="s">
        <v>15</v>
      </c>
      <c r="D39">
        <v>2003</v>
      </c>
      <c r="E39" s="80">
        <v>41.399000000000001</v>
      </c>
      <c r="F39" s="80">
        <v>4.105000000000004</v>
      </c>
    </row>
    <row r="40" spans="1:6" x14ac:dyDescent="0.2">
      <c r="A40">
        <v>29</v>
      </c>
      <c r="B40">
        <v>21</v>
      </c>
      <c r="C40" t="s">
        <v>48</v>
      </c>
      <c r="D40">
        <v>2003</v>
      </c>
      <c r="E40" s="80">
        <v>41.436</v>
      </c>
      <c r="F40" s="80">
        <v>4.142000000000003</v>
      </c>
    </row>
    <row r="41" spans="1:6" x14ac:dyDescent="0.2">
      <c r="A41">
        <v>130</v>
      </c>
      <c r="B41">
        <v>6</v>
      </c>
      <c r="C41" t="s">
        <v>22</v>
      </c>
      <c r="D41">
        <v>2003</v>
      </c>
      <c r="E41" s="80">
        <v>41.491999999999997</v>
      </c>
      <c r="F41" s="80">
        <v>4.1980000000000004</v>
      </c>
    </row>
    <row r="42" spans="1:6" x14ac:dyDescent="0.2">
      <c r="A42">
        <v>7</v>
      </c>
      <c r="B42">
        <v>3</v>
      </c>
      <c r="C42" t="s">
        <v>15</v>
      </c>
      <c r="D42">
        <v>2003</v>
      </c>
      <c r="E42" s="80">
        <v>41.661000000000001</v>
      </c>
      <c r="F42" s="80">
        <v>4.3670000000000044</v>
      </c>
    </row>
    <row r="43" spans="1:6" x14ac:dyDescent="0.2">
      <c r="A43">
        <v>74</v>
      </c>
      <c r="B43">
        <v>21</v>
      </c>
      <c r="C43" t="s">
        <v>48</v>
      </c>
      <c r="D43">
        <v>2003</v>
      </c>
      <c r="E43" s="80">
        <v>42.140999999999998</v>
      </c>
      <c r="F43" s="80">
        <v>4.8470000000000013</v>
      </c>
    </row>
    <row r="44" spans="1:6" x14ac:dyDescent="0.2">
      <c r="A44">
        <v>18</v>
      </c>
      <c r="B44">
        <v>18</v>
      </c>
      <c r="C44" t="s">
        <v>498</v>
      </c>
      <c r="D44">
        <v>2012</v>
      </c>
      <c r="E44" s="80">
        <v>42.234000000000002</v>
      </c>
      <c r="F44" s="80">
        <v>4.9400000000000048</v>
      </c>
    </row>
    <row r="45" spans="1:6" x14ac:dyDescent="0.2">
      <c r="A45">
        <v>96</v>
      </c>
      <c r="B45">
        <v>21</v>
      </c>
      <c r="C45" t="s">
        <v>48</v>
      </c>
      <c r="D45">
        <v>2003</v>
      </c>
      <c r="E45" s="80">
        <v>42.268000000000001</v>
      </c>
      <c r="F45" s="80">
        <v>4.9740000000000038</v>
      </c>
    </row>
    <row r="46" spans="1:6" x14ac:dyDescent="0.2">
      <c r="A46">
        <v>68</v>
      </c>
      <c r="B46">
        <v>7</v>
      </c>
      <c r="C46" t="s">
        <v>25</v>
      </c>
      <c r="D46">
        <v>2002</v>
      </c>
      <c r="E46" s="80">
        <v>42.32</v>
      </c>
      <c r="F46" s="80">
        <v>5.0260000000000034</v>
      </c>
    </row>
    <row r="47" spans="1:6" x14ac:dyDescent="0.2">
      <c r="A47">
        <v>108</v>
      </c>
      <c r="B47">
        <v>6</v>
      </c>
      <c r="C47" t="s">
        <v>22</v>
      </c>
      <c r="D47">
        <v>2003</v>
      </c>
      <c r="E47" s="80">
        <v>42.323999999999998</v>
      </c>
      <c r="F47" s="80">
        <v>5.0300000000000011</v>
      </c>
    </row>
    <row r="48" spans="1:6" x14ac:dyDescent="0.2">
      <c r="A48">
        <v>88</v>
      </c>
      <c r="B48">
        <v>6</v>
      </c>
      <c r="C48" t="s">
        <v>22</v>
      </c>
      <c r="D48">
        <v>2003</v>
      </c>
      <c r="E48" s="80">
        <v>42.36</v>
      </c>
      <c r="F48" s="80">
        <v>5.0660000000000025</v>
      </c>
    </row>
    <row r="49" spans="1:6" x14ac:dyDescent="0.2">
      <c r="A49">
        <v>6</v>
      </c>
      <c r="B49">
        <v>21</v>
      </c>
      <c r="C49" t="s">
        <v>48</v>
      </c>
      <c r="D49">
        <v>2003</v>
      </c>
      <c r="E49" s="80">
        <v>42.438000000000002</v>
      </c>
      <c r="F49" s="80">
        <v>5.1440000000000055</v>
      </c>
    </row>
    <row r="50" spans="1:6" x14ac:dyDescent="0.2">
      <c r="A50">
        <v>15</v>
      </c>
      <c r="B50">
        <v>47</v>
      </c>
      <c r="C50">
        <v>0</v>
      </c>
      <c r="D50">
        <v>0</v>
      </c>
      <c r="E50" s="80">
        <v>42.485999999999997</v>
      </c>
      <c r="F50" s="80">
        <v>5.1920000000000002</v>
      </c>
    </row>
    <row r="51" spans="1:6" x14ac:dyDescent="0.2">
      <c r="A51">
        <v>59</v>
      </c>
      <c r="B51">
        <v>47</v>
      </c>
      <c r="C51">
        <v>0</v>
      </c>
      <c r="D51">
        <v>0</v>
      </c>
      <c r="E51" s="80">
        <v>42.52</v>
      </c>
      <c r="F51" s="80">
        <v>5.2260000000000062</v>
      </c>
    </row>
    <row r="52" spans="1:6" x14ac:dyDescent="0.2">
      <c r="A52">
        <v>69</v>
      </c>
      <c r="B52">
        <v>6</v>
      </c>
      <c r="C52" t="s">
        <v>22</v>
      </c>
      <c r="D52">
        <v>2003</v>
      </c>
      <c r="E52" s="80">
        <v>42.543999999999997</v>
      </c>
      <c r="F52" s="80">
        <v>5.25</v>
      </c>
    </row>
    <row r="53" spans="1:6" x14ac:dyDescent="0.2">
      <c r="A53">
        <v>25</v>
      </c>
      <c r="B53">
        <v>6</v>
      </c>
      <c r="C53" t="s">
        <v>22</v>
      </c>
      <c r="D53">
        <v>2003</v>
      </c>
      <c r="E53" s="80">
        <v>42.591000000000001</v>
      </c>
      <c r="F53" s="80">
        <v>5.2970000000000041</v>
      </c>
    </row>
    <row r="54" spans="1:6" x14ac:dyDescent="0.2">
      <c r="A54">
        <v>47</v>
      </c>
      <c r="B54">
        <v>6</v>
      </c>
      <c r="C54" t="s">
        <v>22</v>
      </c>
      <c r="D54">
        <v>2003</v>
      </c>
      <c r="E54" s="80">
        <v>42.884</v>
      </c>
      <c r="F54" s="80">
        <v>5.5900000000000034</v>
      </c>
    </row>
    <row r="55" spans="1:6" x14ac:dyDescent="0.2">
      <c r="A55">
        <v>85</v>
      </c>
      <c r="B55">
        <v>5</v>
      </c>
      <c r="C55" t="s">
        <v>20</v>
      </c>
      <c r="D55">
        <v>2002</v>
      </c>
      <c r="E55" s="80">
        <v>42.890999999999998</v>
      </c>
      <c r="F55" s="80">
        <v>5.5970000000000013</v>
      </c>
    </row>
    <row r="56" spans="1:6" x14ac:dyDescent="0.2">
      <c r="A56">
        <v>102</v>
      </c>
      <c r="B56">
        <v>47</v>
      </c>
      <c r="C56">
        <v>0</v>
      </c>
      <c r="D56">
        <v>0</v>
      </c>
      <c r="E56" s="80">
        <v>43.524000000000001</v>
      </c>
      <c r="F56" s="80">
        <v>6.230000000000004</v>
      </c>
    </row>
    <row r="57" spans="1:6" x14ac:dyDescent="0.2">
      <c r="A57">
        <v>3</v>
      </c>
      <c r="B57">
        <v>6</v>
      </c>
      <c r="C57" t="s">
        <v>22</v>
      </c>
      <c r="D57">
        <v>2003</v>
      </c>
      <c r="E57" s="80">
        <v>43.613</v>
      </c>
      <c r="F57" s="80">
        <v>6.3190000000000026</v>
      </c>
    </row>
    <row r="58" spans="1:6" x14ac:dyDescent="0.2">
      <c r="A58">
        <v>72</v>
      </c>
      <c r="B58">
        <v>19</v>
      </c>
      <c r="C58" t="s">
        <v>47</v>
      </c>
      <c r="D58">
        <v>2004</v>
      </c>
      <c r="E58" s="80">
        <v>43.715000000000003</v>
      </c>
      <c r="F58" s="80">
        <v>6.4210000000000065</v>
      </c>
    </row>
    <row r="59" spans="1:6" x14ac:dyDescent="0.2">
      <c r="A59">
        <v>23</v>
      </c>
      <c r="B59">
        <v>7</v>
      </c>
      <c r="C59" t="s">
        <v>25</v>
      </c>
      <c r="D59">
        <v>2002</v>
      </c>
      <c r="E59" s="80">
        <v>43.738</v>
      </c>
      <c r="F59" s="80">
        <v>6.4440000000000026</v>
      </c>
    </row>
    <row r="60" spans="1:6" x14ac:dyDescent="0.2">
      <c r="A60">
        <v>93</v>
      </c>
      <c r="B60">
        <v>19</v>
      </c>
      <c r="C60" t="s">
        <v>47</v>
      </c>
      <c r="D60">
        <v>2004</v>
      </c>
      <c r="E60" s="80">
        <v>43.862000000000002</v>
      </c>
      <c r="F60" s="80">
        <v>6.5680000000000049</v>
      </c>
    </row>
    <row r="61" spans="1:6" x14ac:dyDescent="0.2">
      <c r="A61">
        <v>55</v>
      </c>
      <c r="B61">
        <v>13</v>
      </c>
      <c r="C61" t="s">
        <v>39</v>
      </c>
      <c r="D61">
        <v>2003</v>
      </c>
      <c r="E61" s="80">
        <v>44.128999999999998</v>
      </c>
      <c r="F61" s="80">
        <v>6.8350000000000009</v>
      </c>
    </row>
    <row r="62" spans="1:6" x14ac:dyDescent="0.2">
      <c r="A62">
        <v>120</v>
      </c>
      <c r="B62">
        <v>16</v>
      </c>
      <c r="C62" t="s">
        <v>44</v>
      </c>
      <c r="D62">
        <v>2005</v>
      </c>
      <c r="E62" s="80">
        <v>44.39</v>
      </c>
      <c r="F62" s="80">
        <v>7.0960000000000036</v>
      </c>
    </row>
    <row r="63" spans="1:6" x14ac:dyDescent="0.2">
      <c r="A63">
        <v>99</v>
      </c>
      <c r="B63">
        <v>11</v>
      </c>
      <c r="C63" t="s">
        <v>34</v>
      </c>
      <c r="D63">
        <v>2006</v>
      </c>
      <c r="E63" s="80">
        <v>44.518999999999998</v>
      </c>
      <c r="F63" s="80">
        <v>7.2250000000000014</v>
      </c>
    </row>
    <row r="64" spans="1:6" x14ac:dyDescent="0.2">
      <c r="A64">
        <v>117</v>
      </c>
      <c r="B64">
        <v>28</v>
      </c>
      <c r="C64">
        <v>0</v>
      </c>
      <c r="D64">
        <v>0</v>
      </c>
      <c r="E64" s="80">
        <v>44.526000000000003</v>
      </c>
      <c r="F64" s="80">
        <v>7.2320000000000064</v>
      </c>
    </row>
    <row r="65" spans="1:6" x14ac:dyDescent="0.2">
      <c r="A65">
        <v>118</v>
      </c>
      <c r="B65">
        <v>13</v>
      </c>
      <c r="C65" t="s">
        <v>39</v>
      </c>
      <c r="D65">
        <v>2003</v>
      </c>
      <c r="E65" s="80">
        <v>44.537999999999997</v>
      </c>
      <c r="F65" s="80">
        <v>7.2439999999999998</v>
      </c>
    </row>
    <row r="66" spans="1:6" x14ac:dyDescent="0.2">
      <c r="A66">
        <v>98</v>
      </c>
      <c r="B66">
        <v>13</v>
      </c>
      <c r="C66" t="s">
        <v>39</v>
      </c>
      <c r="D66">
        <v>2003</v>
      </c>
      <c r="E66" s="80">
        <v>44.618000000000002</v>
      </c>
      <c r="F66" s="80">
        <v>7.3240000000000052</v>
      </c>
    </row>
    <row r="67" spans="1:6" x14ac:dyDescent="0.2">
      <c r="A67">
        <v>119</v>
      </c>
      <c r="B67">
        <v>11</v>
      </c>
      <c r="C67" t="s">
        <v>34</v>
      </c>
      <c r="D67">
        <v>2006</v>
      </c>
      <c r="E67" s="80">
        <v>44.74</v>
      </c>
      <c r="F67" s="80">
        <v>7.4460000000000051</v>
      </c>
    </row>
    <row r="68" spans="1:6" x14ac:dyDescent="0.2">
      <c r="A68">
        <v>97</v>
      </c>
      <c r="B68">
        <v>28</v>
      </c>
      <c r="C68">
        <v>0</v>
      </c>
      <c r="D68">
        <v>0</v>
      </c>
      <c r="E68" s="80">
        <v>44.75</v>
      </c>
      <c r="F68" s="80">
        <v>7.4560000000000031</v>
      </c>
    </row>
    <row r="69" spans="1:6" x14ac:dyDescent="0.2">
      <c r="A69">
        <v>56</v>
      </c>
      <c r="B69">
        <v>11</v>
      </c>
      <c r="C69" t="s">
        <v>34</v>
      </c>
      <c r="D69">
        <v>2006</v>
      </c>
      <c r="E69" s="80">
        <v>44.807000000000002</v>
      </c>
      <c r="F69" s="80">
        <v>7.5130000000000052</v>
      </c>
    </row>
    <row r="70" spans="1:6" x14ac:dyDescent="0.2">
      <c r="A70">
        <v>33</v>
      </c>
      <c r="B70">
        <v>13</v>
      </c>
      <c r="C70" t="s">
        <v>39</v>
      </c>
      <c r="D70">
        <v>2003</v>
      </c>
      <c r="E70" s="80">
        <v>44.828000000000003</v>
      </c>
      <c r="F70" s="80">
        <v>7.534000000000006</v>
      </c>
    </row>
    <row r="71" spans="1:6" x14ac:dyDescent="0.2">
      <c r="A71">
        <v>100</v>
      </c>
      <c r="B71">
        <v>16</v>
      </c>
      <c r="C71" t="s">
        <v>44</v>
      </c>
      <c r="D71">
        <v>2005</v>
      </c>
      <c r="E71" s="80">
        <v>44.844000000000001</v>
      </c>
      <c r="F71" s="80">
        <v>7.5500000000000043</v>
      </c>
    </row>
    <row r="72" spans="1:6" x14ac:dyDescent="0.2">
      <c r="A72">
        <v>12</v>
      </c>
      <c r="B72">
        <v>13</v>
      </c>
      <c r="C72" t="s">
        <v>39</v>
      </c>
      <c r="D72">
        <v>2003</v>
      </c>
      <c r="E72" s="80">
        <v>44.895000000000003</v>
      </c>
      <c r="F72" s="80">
        <v>7.6010000000000062</v>
      </c>
    </row>
    <row r="73" spans="1:6" x14ac:dyDescent="0.2">
      <c r="A73">
        <v>124</v>
      </c>
      <c r="B73">
        <v>18</v>
      </c>
      <c r="C73" t="s">
        <v>498</v>
      </c>
      <c r="D73">
        <v>2012</v>
      </c>
      <c r="E73" s="80">
        <v>44.945</v>
      </c>
      <c r="F73" s="80">
        <v>7.6510000000000034</v>
      </c>
    </row>
    <row r="74" spans="1:6" x14ac:dyDescent="0.2">
      <c r="A74">
        <v>76</v>
      </c>
      <c r="B74">
        <v>13</v>
      </c>
      <c r="C74" t="s">
        <v>39</v>
      </c>
      <c r="D74">
        <v>2003</v>
      </c>
      <c r="E74" s="80">
        <v>45.000999999999998</v>
      </c>
      <c r="F74" s="80">
        <v>7.7070000000000007</v>
      </c>
    </row>
    <row r="75" spans="1:6" x14ac:dyDescent="0.2">
      <c r="A75">
        <v>78</v>
      </c>
      <c r="B75">
        <v>16</v>
      </c>
      <c r="C75" t="s">
        <v>44</v>
      </c>
      <c r="D75">
        <v>2005</v>
      </c>
      <c r="E75" s="80">
        <v>45.030999999999999</v>
      </c>
      <c r="F75" s="80">
        <v>7.7370000000000019</v>
      </c>
    </row>
    <row r="76" spans="1:6" x14ac:dyDescent="0.2">
      <c r="A76">
        <v>57</v>
      </c>
      <c r="B76">
        <v>16</v>
      </c>
      <c r="C76" t="s">
        <v>44</v>
      </c>
      <c r="D76">
        <v>2005</v>
      </c>
      <c r="E76" s="80">
        <v>45.079000000000001</v>
      </c>
      <c r="F76" s="80">
        <v>7.7850000000000037</v>
      </c>
    </row>
    <row r="77" spans="1:6" x14ac:dyDescent="0.2">
      <c r="A77">
        <v>5</v>
      </c>
      <c r="B77">
        <v>19</v>
      </c>
      <c r="C77" t="s">
        <v>47</v>
      </c>
      <c r="D77">
        <v>2004</v>
      </c>
      <c r="E77" s="80">
        <v>45.154000000000003</v>
      </c>
      <c r="F77" s="80">
        <v>7.8600000000000065</v>
      </c>
    </row>
    <row r="78" spans="1:6" x14ac:dyDescent="0.2">
      <c r="A78">
        <v>32</v>
      </c>
      <c r="B78">
        <v>11</v>
      </c>
      <c r="C78" t="s">
        <v>34</v>
      </c>
      <c r="D78">
        <v>2006</v>
      </c>
      <c r="E78" s="80">
        <v>45.267000000000003</v>
      </c>
      <c r="F78" s="80">
        <v>7.9730000000000061</v>
      </c>
    </row>
    <row r="79" spans="1:6" x14ac:dyDescent="0.2">
      <c r="A79">
        <v>27</v>
      </c>
      <c r="B79">
        <v>19</v>
      </c>
      <c r="C79" t="s">
        <v>47</v>
      </c>
      <c r="D79">
        <v>2004</v>
      </c>
      <c r="E79" s="80">
        <v>45.274999999999999</v>
      </c>
      <c r="F79" s="80">
        <v>7.9810000000000016</v>
      </c>
    </row>
    <row r="80" spans="1:6" x14ac:dyDescent="0.2">
      <c r="A80">
        <v>9</v>
      </c>
      <c r="B80">
        <v>11</v>
      </c>
      <c r="C80" t="s">
        <v>34</v>
      </c>
      <c r="D80">
        <v>2006</v>
      </c>
      <c r="E80" s="80">
        <v>45.32</v>
      </c>
      <c r="F80" s="80">
        <v>8.0260000000000034</v>
      </c>
    </row>
    <row r="81" spans="1:6" x14ac:dyDescent="0.2">
      <c r="A81">
        <v>31</v>
      </c>
      <c r="B81">
        <v>16</v>
      </c>
      <c r="C81" t="s">
        <v>44</v>
      </c>
      <c r="D81">
        <v>2005</v>
      </c>
      <c r="E81" s="80">
        <v>45.383000000000003</v>
      </c>
      <c r="F81" s="80">
        <v>8.0890000000000057</v>
      </c>
    </row>
    <row r="82" spans="1:6" x14ac:dyDescent="0.2">
      <c r="A82">
        <v>34</v>
      </c>
      <c r="B82">
        <v>28</v>
      </c>
      <c r="C82">
        <v>0</v>
      </c>
      <c r="D82">
        <v>0</v>
      </c>
      <c r="E82" s="80">
        <v>45.518999999999998</v>
      </c>
      <c r="F82" s="80">
        <v>8.2250000000000014</v>
      </c>
    </row>
    <row r="83" spans="1:6" x14ac:dyDescent="0.2">
      <c r="A83">
        <v>77</v>
      </c>
      <c r="B83">
        <v>28</v>
      </c>
      <c r="C83">
        <v>0</v>
      </c>
      <c r="D83">
        <v>0</v>
      </c>
      <c r="E83" s="80">
        <v>46.037999999999997</v>
      </c>
      <c r="F83" s="80">
        <v>8.7439999999999998</v>
      </c>
    </row>
    <row r="84" spans="1:6" x14ac:dyDescent="0.2">
      <c r="A84">
        <v>10</v>
      </c>
      <c r="B84">
        <v>16</v>
      </c>
      <c r="C84" t="s">
        <v>44</v>
      </c>
      <c r="D84">
        <v>2005</v>
      </c>
      <c r="E84" s="80">
        <v>46.05</v>
      </c>
      <c r="F84" s="80">
        <v>8.7560000000000002</v>
      </c>
    </row>
    <row r="85" spans="1:6" x14ac:dyDescent="0.2">
      <c r="A85">
        <v>54</v>
      </c>
      <c r="B85">
        <v>28</v>
      </c>
      <c r="C85">
        <v>0</v>
      </c>
      <c r="D85">
        <v>0</v>
      </c>
      <c r="E85" s="80">
        <v>46.07</v>
      </c>
      <c r="F85" s="80">
        <v>8.7760000000000034</v>
      </c>
    </row>
    <row r="86" spans="1:6" x14ac:dyDescent="0.2">
      <c r="A86">
        <v>50</v>
      </c>
      <c r="B86">
        <v>19</v>
      </c>
      <c r="C86" t="s">
        <v>47</v>
      </c>
      <c r="D86">
        <v>2004</v>
      </c>
      <c r="E86" s="80">
        <v>46.290999999999997</v>
      </c>
      <c r="F86" s="80">
        <v>8.9969999999999999</v>
      </c>
    </row>
    <row r="87" spans="1:6" x14ac:dyDescent="0.2">
      <c r="A87">
        <v>114</v>
      </c>
      <c r="B87">
        <v>2</v>
      </c>
      <c r="C87" t="s">
        <v>12</v>
      </c>
      <c r="D87">
        <v>2005</v>
      </c>
      <c r="E87" s="80">
        <v>46.36</v>
      </c>
      <c r="F87" s="80">
        <v>9.0660000000000025</v>
      </c>
    </row>
    <row r="88" spans="1:6" x14ac:dyDescent="0.2">
      <c r="A88">
        <v>95</v>
      </c>
      <c r="B88">
        <v>2</v>
      </c>
      <c r="C88" t="s">
        <v>12</v>
      </c>
      <c r="D88">
        <v>2005</v>
      </c>
      <c r="E88" s="80">
        <v>46.51</v>
      </c>
      <c r="F88" s="80">
        <v>9.2160000000000011</v>
      </c>
    </row>
    <row r="89" spans="1:6" x14ac:dyDescent="0.2">
      <c r="A89">
        <v>58</v>
      </c>
      <c r="B89">
        <v>12</v>
      </c>
      <c r="C89" t="s">
        <v>37</v>
      </c>
      <c r="D89">
        <v>2006</v>
      </c>
      <c r="E89" s="80">
        <v>46.695999999999998</v>
      </c>
      <c r="F89" s="80">
        <v>9.402000000000001</v>
      </c>
    </row>
    <row r="90" spans="1:6" x14ac:dyDescent="0.2">
      <c r="A90">
        <v>121</v>
      </c>
      <c r="B90">
        <v>12</v>
      </c>
      <c r="C90" t="s">
        <v>37</v>
      </c>
      <c r="D90">
        <v>2006</v>
      </c>
      <c r="E90" s="80">
        <v>46.829000000000001</v>
      </c>
      <c r="F90" s="80">
        <v>9.5350000000000037</v>
      </c>
    </row>
    <row r="91" spans="1:6" x14ac:dyDescent="0.2">
      <c r="A91">
        <v>75</v>
      </c>
      <c r="B91">
        <v>2</v>
      </c>
      <c r="C91" t="s">
        <v>12</v>
      </c>
      <c r="D91">
        <v>2005</v>
      </c>
      <c r="E91" s="80">
        <v>46.908999999999999</v>
      </c>
      <c r="F91" s="80">
        <v>9.615000000000002</v>
      </c>
    </row>
    <row r="92" spans="1:6" x14ac:dyDescent="0.2">
      <c r="A92">
        <v>11</v>
      </c>
      <c r="B92">
        <v>28</v>
      </c>
      <c r="C92">
        <v>0</v>
      </c>
      <c r="D92">
        <v>0</v>
      </c>
      <c r="E92" s="80">
        <v>46.942</v>
      </c>
      <c r="F92" s="80">
        <v>9.6480000000000032</v>
      </c>
    </row>
    <row r="93" spans="1:6" x14ac:dyDescent="0.2">
      <c r="A93">
        <v>101</v>
      </c>
      <c r="B93">
        <v>12</v>
      </c>
      <c r="C93" t="s">
        <v>37</v>
      </c>
      <c r="D93">
        <v>2006</v>
      </c>
      <c r="E93" s="80">
        <v>46.959000000000003</v>
      </c>
      <c r="F93" s="80">
        <v>9.6650000000000063</v>
      </c>
    </row>
    <row r="94" spans="1:6" x14ac:dyDescent="0.2">
      <c r="A94">
        <v>35</v>
      </c>
      <c r="B94">
        <v>12</v>
      </c>
      <c r="C94" t="s">
        <v>37</v>
      </c>
      <c r="D94">
        <v>2006</v>
      </c>
      <c r="E94" s="80">
        <v>47.24</v>
      </c>
      <c r="F94" s="80">
        <v>9.9460000000000051</v>
      </c>
    </row>
    <row r="95" spans="1:6" x14ac:dyDescent="0.2">
      <c r="A95">
        <v>30</v>
      </c>
      <c r="B95">
        <v>2</v>
      </c>
      <c r="C95" t="s">
        <v>12</v>
      </c>
      <c r="D95">
        <v>2005</v>
      </c>
      <c r="E95" s="80">
        <v>47.42</v>
      </c>
      <c r="F95" s="80">
        <v>10.126000000000005</v>
      </c>
    </row>
    <row r="96" spans="1:6" x14ac:dyDescent="0.2">
      <c r="A96">
        <v>52</v>
      </c>
      <c r="B96">
        <v>2</v>
      </c>
      <c r="C96" t="s">
        <v>12</v>
      </c>
      <c r="D96">
        <v>2005</v>
      </c>
      <c r="E96" s="80">
        <v>47.448</v>
      </c>
      <c r="F96" s="80">
        <v>10.154000000000003</v>
      </c>
    </row>
    <row r="97" spans="1:6" x14ac:dyDescent="0.2">
      <c r="A97">
        <v>13</v>
      </c>
      <c r="B97">
        <v>12</v>
      </c>
      <c r="C97" t="s">
        <v>37</v>
      </c>
      <c r="D97">
        <v>2006</v>
      </c>
      <c r="E97" s="80">
        <v>47.807000000000002</v>
      </c>
      <c r="F97" s="80">
        <v>10.513000000000005</v>
      </c>
    </row>
    <row r="98" spans="1:6" x14ac:dyDescent="0.2">
      <c r="A98">
        <v>8</v>
      </c>
      <c r="B98">
        <v>2</v>
      </c>
      <c r="C98" t="s">
        <v>12</v>
      </c>
      <c r="D98">
        <v>2005</v>
      </c>
      <c r="E98" s="80">
        <v>48.167999999999999</v>
      </c>
      <c r="F98" s="80">
        <v>10.874000000000002</v>
      </c>
    </row>
    <row r="99" spans="1:6" x14ac:dyDescent="0.2">
      <c r="A99">
        <v>53</v>
      </c>
      <c r="B99">
        <v>21</v>
      </c>
      <c r="C99" t="s">
        <v>48</v>
      </c>
      <c r="D99">
        <v>2003</v>
      </c>
      <c r="E99" s="80">
        <v>49.725999999999999</v>
      </c>
      <c r="F99" s="80">
        <v>12.432000000000002</v>
      </c>
    </row>
    <row r="100" spans="1:6" x14ac:dyDescent="0.2">
      <c r="A100">
        <v>129</v>
      </c>
      <c r="B100">
        <v>48</v>
      </c>
      <c r="C100">
        <v>0</v>
      </c>
      <c r="D100">
        <v>0</v>
      </c>
      <c r="E100" s="80">
        <v>50.280999999999999</v>
      </c>
      <c r="F100" s="80">
        <v>12.987000000000002</v>
      </c>
    </row>
    <row r="101" spans="1:6" x14ac:dyDescent="0.2">
      <c r="A101">
        <v>60</v>
      </c>
      <c r="B101">
        <v>48</v>
      </c>
      <c r="C101">
        <v>0</v>
      </c>
      <c r="D101">
        <v>0</v>
      </c>
      <c r="E101" s="80">
        <v>50.518999999999998</v>
      </c>
      <c r="F101" s="80">
        <v>13.225000000000001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72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5.33203125" style="80" customWidth="1"/>
    <col min="6" max="6" width="9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60</v>
      </c>
      <c r="B2">
        <v>10</v>
      </c>
      <c r="C2" t="s">
        <v>32</v>
      </c>
      <c r="D2">
        <v>2001</v>
      </c>
      <c r="E2" s="80">
        <v>21.06</v>
      </c>
    </row>
    <row r="3" spans="1:6" x14ac:dyDescent="0.2">
      <c r="A3">
        <v>74</v>
      </c>
      <c r="B3">
        <v>10</v>
      </c>
      <c r="C3" t="s">
        <v>32</v>
      </c>
      <c r="D3">
        <v>2001</v>
      </c>
      <c r="E3" s="80">
        <v>21.257999999999999</v>
      </c>
      <c r="F3" s="80">
        <v>0.1980000000000004</v>
      </c>
    </row>
    <row r="4" spans="1:6" x14ac:dyDescent="0.2">
      <c r="A4">
        <v>80</v>
      </c>
      <c r="B4">
        <v>45</v>
      </c>
      <c r="C4" t="s">
        <v>67</v>
      </c>
      <c r="D4">
        <v>2008</v>
      </c>
      <c r="E4" s="80">
        <v>22.036999999999999</v>
      </c>
      <c r="F4" s="80">
        <v>0.97700000000000031</v>
      </c>
    </row>
    <row r="5" spans="1:6" x14ac:dyDescent="0.2">
      <c r="A5">
        <v>64</v>
      </c>
      <c r="B5">
        <v>45</v>
      </c>
      <c r="C5" t="s">
        <v>67</v>
      </c>
      <c r="D5">
        <v>2008</v>
      </c>
      <c r="E5" s="80">
        <v>22.125</v>
      </c>
      <c r="F5" s="80">
        <v>1.0650000000000013</v>
      </c>
    </row>
    <row r="6" spans="1:6" x14ac:dyDescent="0.2">
      <c r="A6">
        <v>110</v>
      </c>
      <c r="B6">
        <v>45</v>
      </c>
      <c r="C6" t="s">
        <v>67</v>
      </c>
      <c r="D6">
        <v>2008</v>
      </c>
      <c r="E6" s="80">
        <v>22.452000000000002</v>
      </c>
      <c r="F6" s="80">
        <v>1.392000000000003</v>
      </c>
    </row>
    <row r="7" spans="1:6" x14ac:dyDescent="0.2">
      <c r="A7">
        <v>61</v>
      </c>
      <c r="B7">
        <v>33</v>
      </c>
      <c r="C7" t="s">
        <v>57</v>
      </c>
      <c r="D7">
        <v>2001</v>
      </c>
      <c r="E7" s="80">
        <v>22.463000000000001</v>
      </c>
      <c r="F7" s="80">
        <v>1.4030000000000022</v>
      </c>
    </row>
    <row r="8" spans="1:6" x14ac:dyDescent="0.2">
      <c r="A8">
        <v>107</v>
      </c>
      <c r="B8">
        <v>10</v>
      </c>
      <c r="C8" t="s">
        <v>32</v>
      </c>
      <c r="D8">
        <v>2001</v>
      </c>
      <c r="E8" s="80">
        <v>22.486000000000001</v>
      </c>
      <c r="F8" s="80">
        <v>1.4260000000000019</v>
      </c>
    </row>
    <row r="9" spans="1:6" x14ac:dyDescent="0.2">
      <c r="A9">
        <v>94</v>
      </c>
      <c r="B9">
        <v>45</v>
      </c>
      <c r="C9" t="s">
        <v>67</v>
      </c>
      <c r="D9">
        <v>2008</v>
      </c>
      <c r="E9" s="80">
        <v>22.52</v>
      </c>
      <c r="F9" s="80">
        <v>1.4600000000000009</v>
      </c>
    </row>
    <row r="10" spans="1:6" x14ac:dyDescent="0.2">
      <c r="A10">
        <v>65</v>
      </c>
      <c r="B10">
        <v>46</v>
      </c>
      <c r="C10" t="s">
        <v>68</v>
      </c>
      <c r="D10">
        <v>2004</v>
      </c>
      <c r="E10" s="80">
        <v>22.623000000000001</v>
      </c>
      <c r="F10" s="80">
        <v>1.5630000000000024</v>
      </c>
    </row>
    <row r="11" spans="1:6" x14ac:dyDescent="0.2">
      <c r="A11">
        <v>90</v>
      </c>
      <c r="B11">
        <v>27</v>
      </c>
      <c r="C11" t="s">
        <v>53</v>
      </c>
      <c r="D11">
        <v>2002</v>
      </c>
      <c r="E11" s="80">
        <v>22.66</v>
      </c>
      <c r="F11" s="80">
        <v>1.6000000000000014</v>
      </c>
    </row>
    <row r="12" spans="1:6" x14ac:dyDescent="0.2">
      <c r="A12">
        <v>101</v>
      </c>
      <c r="B12">
        <v>33</v>
      </c>
      <c r="C12" t="s">
        <v>57</v>
      </c>
      <c r="D12">
        <v>2001</v>
      </c>
      <c r="E12" s="80">
        <v>22.686</v>
      </c>
      <c r="F12" s="80">
        <v>1.6260000000000012</v>
      </c>
    </row>
    <row r="13" spans="1:6" x14ac:dyDescent="0.2">
      <c r="A13">
        <v>92</v>
      </c>
      <c r="B13">
        <v>10</v>
      </c>
      <c r="C13" t="s">
        <v>32</v>
      </c>
      <c r="D13">
        <v>2001</v>
      </c>
      <c r="E13" s="80">
        <v>22.702999999999999</v>
      </c>
      <c r="F13" s="80">
        <v>1.6430000000000007</v>
      </c>
    </row>
    <row r="14" spans="1:6" x14ac:dyDescent="0.2">
      <c r="A14">
        <v>58</v>
      </c>
      <c r="B14">
        <v>27</v>
      </c>
      <c r="C14" t="s">
        <v>53</v>
      </c>
      <c r="D14">
        <v>2002</v>
      </c>
      <c r="E14" s="80">
        <v>22.774000000000001</v>
      </c>
      <c r="F14" s="80">
        <v>1.7140000000000022</v>
      </c>
    </row>
    <row r="15" spans="1:6" x14ac:dyDescent="0.2">
      <c r="A15">
        <v>62</v>
      </c>
      <c r="B15">
        <v>34</v>
      </c>
      <c r="C15">
        <v>0</v>
      </c>
      <c r="D15">
        <v>0</v>
      </c>
      <c r="E15" s="80">
        <v>22.815999999999999</v>
      </c>
      <c r="F15" s="80">
        <v>1.7560000000000002</v>
      </c>
    </row>
    <row r="16" spans="1:6" x14ac:dyDescent="0.2">
      <c r="A16">
        <v>75</v>
      </c>
      <c r="B16">
        <v>27</v>
      </c>
      <c r="C16" t="s">
        <v>53</v>
      </c>
      <c r="D16">
        <v>2002</v>
      </c>
      <c r="E16" s="80">
        <v>22.866</v>
      </c>
      <c r="F16" s="80">
        <v>1.8060000000000009</v>
      </c>
    </row>
    <row r="17" spans="1:6" x14ac:dyDescent="0.2">
      <c r="A17">
        <v>63</v>
      </c>
      <c r="B17">
        <v>40</v>
      </c>
      <c r="C17">
        <v>0</v>
      </c>
      <c r="D17">
        <v>0</v>
      </c>
      <c r="E17" s="80">
        <v>22.873000000000001</v>
      </c>
      <c r="F17" s="80">
        <v>1.8130000000000024</v>
      </c>
    </row>
    <row r="18" spans="1:6" x14ac:dyDescent="0.2">
      <c r="A18">
        <v>79</v>
      </c>
      <c r="B18">
        <v>40</v>
      </c>
      <c r="C18">
        <v>0</v>
      </c>
      <c r="D18">
        <v>0</v>
      </c>
      <c r="E18" s="80">
        <v>23.013000000000002</v>
      </c>
      <c r="F18" s="80">
        <v>1.953000000000003</v>
      </c>
    </row>
    <row r="19" spans="1:6" x14ac:dyDescent="0.2">
      <c r="A19">
        <v>117</v>
      </c>
      <c r="B19">
        <v>33</v>
      </c>
      <c r="C19" t="s">
        <v>57</v>
      </c>
      <c r="D19">
        <v>2001</v>
      </c>
      <c r="E19" s="80">
        <v>23.021999999999998</v>
      </c>
      <c r="F19" s="80">
        <v>1.9619999999999997</v>
      </c>
    </row>
    <row r="20" spans="1:6" x14ac:dyDescent="0.2">
      <c r="A20">
        <v>81</v>
      </c>
      <c r="B20">
        <v>46</v>
      </c>
      <c r="C20" t="s">
        <v>68</v>
      </c>
      <c r="D20">
        <v>2004</v>
      </c>
      <c r="E20" s="80">
        <v>23.056999999999999</v>
      </c>
      <c r="F20" s="80">
        <v>1.9969999999999999</v>
      </c>
    </row>
    <row r="21" spans="1:6" x14ac:dyDescent="0.2">
      <c r="A21">
        <v>77</v>
      </c>
      <c r="B21">
        <v>33</v>
      </c>
      <c r="C21" t="s">
        <v>57</v>
      </c>
      <c r="D21">
        <v>2001</v>
      </c>
      <c r="E21" s="80">
        <v>23.09</v>
      </c>
      <c r="F21" s="80">
        <v>2.0300000000000011</v>
      </c>
    </row>
    <row r="22" spans="1:6" x14ac:dyDescent="0.2">
      <c r="A22">
        <v>128</v>
      </c>
      <c r="B22">
        <v>45</v>
      </c>
      <c r="C22" t="s">
        <v>67</v>
      </c>
      <c r="D22">
        <v>2008</v>
      </c>
      <c r="E22" s="80">
        <v>23.317</v>
      </c>
      <c r="F22" s="80">
        <v>2.2570000000000014</v>
      </c>
    </row>
    <row r="23" spans="1:6" x14ac:dyDescent="0.2">
      <c r="A23">
        <v>108</v>
      </c>
      <c r="B23">
        <v>27</v>
      </c>
      <c r="C23" t="s">
        <v>53</v>
      </c>
      <c r="D23">
        <v>2002</v>
      </c>
      <c r="E23" s="80">
        <v>23.341999999999999</v>
      </c>
      <c r="F23" s="80">
        <v>2.282</v>
      </c>
    </row>
    <row r="24" spans="1:6" x14ac:dyDescent="0.2">
      <c r="A24">
        <v>93</v>
      </c>
      <c r="B24">
        <v>40</v>
      </c>
      <c r="C24">
        <v>0</v>
      </c>
      <c r="D24">
        <v>0</v>
      </c>
      <c r="E24" s="80">
        <v>23.408999999999999</v>
      </c>
      <c r="F24" s="80">
        <v>2.3490000000000002</v>
      </c>
    </row>
    <row r="25" spans="1:6" x14ac:dyDescent="0.2">
      <c r="A25">
        <v>97</v>
      </c>
      <c r="B25">
        <v>46</v>
      </c>
      <c r="C25" t="s">
        <v>68</v>
      </c>
      <c r="D25">
        <v>2004</v>
      </c>
      <c r="E25" s="80">
        <v>23.677</v>
      </c>
      <c r="F25" s="80">
        <v>2.6170000000000009</v>
      </c>
    </row>
    <row r="26" spans="1:6" x14ac:dyDescent="0.2">
      <c r="A26">
        <v>113</v>
      </c>
      <c r="B26">
        <v>46</v>
      </c>
      <c r="C26" t="s">
        <v>68</v>
      </c>
      <c r="D26">
        <v>2004</v>
      </c>
      <c r="E26" s="80">
        <v>23.736000000000001</v>
      </c>
      <c r="F26" s="80">
        <v>2.6760000000000019</v>
      </c>
    </row>
    <row r="27" spans="1:6" x14ac:dyDescent="0.2">
      <c r="A27">
        <v>109</v>
      </c>
      <c r="B27">
        <v>40</v>
      </c>
      <c r="C27">
        <v>0</v>
      </c>
      <c r="D27">
        <v>0</v>
      </c>
      <c r="E27" s="80">
        <v>23.974</v>
      </c>
      <c r="F27" s="80">
        <v>2.9140000000000015</v>
      </c>
    </row>
    <row r="28" spans="1:6" x14ac:dyDescent="0.2">
      <c r="A28">
        <v>118</v>
      </c>
      <c r="B28">
        <v>34</v>
      </c>
      <c r="C28">
        <v>0</v>
      </c>
      <c r="D28">
        <v>0</v>
      </c>
      <c r="E28" s="80">
        <v>24.021000000000001</v>
      </c>
      <c r="F28" s="80">
        <v>2.9610000000000021</v>
      </c>
    </row>
    <row r="29" spans="1:6" x14ac:dyDescent="0.2">
      <c r="A29">
        <v>122</v>
      </c>
      <c r="B29">
        <v>27</v>
      </c>
      <c r="C29" t="s">
        <v>53</v>
      </c>
      <c r="D29">
        <v>2002</v>
      </c>
      <c r="E29" s="80">
        <v>24.11</v>
      </c>
      <c r="F29" s="80">
        <v>3.0500000000000007</v>
      </c>
    </row>
    <row r="30" spans="1:6" x14ac:dyDescent="0.2">
      <c r="A30">
        <v>127</v>
      </c>
      <c r="B30">
        <v>40</v>
      </c>
      <c r="C30">
        <v>0</v>
      </c>
      <c r="D30">
        <v>0</v>
      </c>
      <c r="E30" s="80">
        <v>24.114999999999998</v>
      </c>
      <c r="F30" s="80">
        <v>3.0549999999999997</v>
      </c>
    </row>
    <row r="31" spans="1:6" x14ac:dyDescent="0.2">
      <c r="A31">
        <v>114</v>
      </c>
      <c r="B31">
        <v>4</v>
      </c>
      <c r="C31" t="s">
        <v>18</v>
      </c>
      <c r="D31">
        <v>2006</v>
      </c>
      <c r="E31" s="80">
        <v>24.556999999999999</v>
      </c>
      <c r="F31" s="80">
        <v>3.4969999999999999</v>
      </c>
    </row>
    <row r="32" spans="1:6" x14ac:dyDescent="0.2">
      <c r="A32">
        <v>102</v>
      </c>
      <c r="B32">
        <v>34</v>
      </c>
      <c r="C32">
        <v>0</v>
      </c>
      <c r="D32">
        <v>0</v>
      </c>
      <c r="E32" s="80">
        <v>24.821999999999999</v>
      </c>
      <c r="F32" s="80">
        <v>3.7620000000000005</v>
      </c>
    </row>
    <row r="33" spans="1:6" x14ac:dyDescent="0.2">
      <c r="A33">
        <v>76</v>
      </c>
      <c r="B33">
        <v>6</v>
      </c>
      <c r="C33" t="s">
        <v>22</v>
      </c>
      <c r="D33">
        <v>2003</v>
      </c>
      <c r="E33" s="80">
        <v>24.977</v>
      </c>
      <c r="F33" s="80">
        <v>3.9170000000000016</v>
      </c>
    </row>
    <row r="34" spans="1:6" x14ac:dyDescent="0.2">
      <c r="A34">
        <v>123</v>
      </c>
      <c r="B34">
        <v>6</v>
      </c>
      <c r="C34" t="s">
        <v>22</v>
      </c>
      <c r="D34">
        <v>2003</v>
      </c>
      <c r="E34" s="80">
        <v>24.981000000000002</v>
      </c>
      <c r="F34" s="80">
        <v>3.9210000000000029</v>
      </c>
    </row>
    <row r="35" spans="1:6" x14ac:dyDescent="0.2">
      <c r="A35">
        <v>98</v>
      </c>
      <c r="B35">
        <v>4</v>
      </c>
      <c r="C35" t="s">
        <v>18</v>
      </c>
      <c r="D35">
        <v>2006</v>
      </c>
      <c r="E35" s="80">
        <v>25.021000000000001</v>
      </c>
      <c r="F35" s="80">
        <v>3.9610000000000021</v>
      </c>
    </row>
    <row r="36" spans="1:6" x14ac:dyDescent="0.2">
      <c r="A36">
        <v>59</v>
      </c>
      <c r="B36">
        <v>6</v>
      </c>
      <c r="C36" t="s">
        <v>22</v>
      </c>
      <c r="D36">
        <v>2003</v>
      </c>
      <c r="E36" s="80">
        <v>25.030999999999999</v>
      </c>
      <c r="F36" s="80">
        <v>3.9710000000000001</v>
      </c>
    </row>
    <row r="37" spans="1:6" x14ac:dyDescent="0.2">
      <c r="A37">
        <v>66</v>
      </c>
      <c r="B37">
        <v>4</v>
      </c>
      <c r="C37" t="s">
        <v>18</v>
      </c>
      <c r="D37">
        <v>2006</v>
      </c>
      <c r="E37" s="80">
        <v>25.097999999999999</v>
      </c>
      <c r="F37" s="80">
        <v>4.0380000000000003</v>
      </c>
    </row>
    <row r="38" spans="1:6" x14ac:dyDescent="0.2">
      <c r="A38">
        <v>82</v>
      </c>
      <c r="B38">
        <v>4</v>
      </c>
      <c r="C38" t="s">
        <v>18</v>
      </c>
      <c r="D38">
        <v>2006</v>
      </c>
      <c r="E38" s="80">
        <v>25.413</v>
      </c>
      <c r="F38" s="80">
        <v>4.3530000000000015</v>
      </c>
    </row>
    <row r="39" spans="1:6" x14ac:dyDescent="0.2">
      <c r="A39">
        <v>91</v>
      </c>
      <c r="B39">
        <v>6</v>
      </c>
      <c r="C39" t="s">
        <v>22</v>
      </c>
      <c r="D39">
        <v>2003</v>
      </c>
      <c r="E39" s="80">
        <v>25.655000000000001</v>
      </c>
      <c r="F39" s="80">
        <v>4.5950000000000024</v>
      </c>
    </row>
    <row r="40" spans="1:6" x14ac:dyDescent="0.2">
      <c r="A40">
        <v>125</v>
      </c>
      <c r="B40">
        <v>14</v>
      </c>
      <c r="C40" t="s">
        <v>41</v>
      </c>
      <c r="D40">
        <v>2005</v>
      </c>
      <c r="E40" s="80">
        <v>25.731000000000002</v>
      </c>
      <c r="F40" s="80">
        <v>4.6710000000000029</v>
      </c>
    </row>
    <row r="41" spans="1:6" x14ac:dyDescent="0.2">
      <c r="A41">
        <v>111</v>
      </c>
      <c r="B41">
        <v>14</v>
      </c>
      <c r="C41" t="s">
        <v>41</v>
      </c>
      <c r="D41">
        <v>2005</v>
      </c>
      <c r="E41" s="80">
        <v>25.731999999999999</v>
      </c>
      <c r="F41" s="80">
        <v>4.6720000000000006</v>
      </c>
    </row>
    <row r="42" spans="1:6" x14ac:dyDescent="0.2">
      <c r="A42">
        <v>67</v>
      </c>
      <c r="B42">
        <v>14</v>
      </c>
      <c r="C42" t="s">
        <v>41</v>
      </c>
      <c r="D42">
        <v>2005</v>
      </c>
      <c r="E42" s="80">
        <v>25.742000000000001</v>
      </c>
      <c r="F42" s="80">
        <v>4.6820000000000022</v>
      </c>
    </row>
    <row r="43" spans="1:6" x14ac:dyDescent="0.2">
      <c r="A43">
        <v>95</v>
      </c>
      <c r="B43">
        <v>14</v>
      </c>
      <c r="C43" t="s">
        <v>41</v>
      </c>
      <c r="D43">
        <v>2005</v>
      </c>
      <c r="E43" s="80">
        <v>25.907</v>
      </c>
      <c r="F43" s="80">
        <v>4.8470000000000013</v>
      </c>
    </row>
    <row r="44" spans="1:6" x14ac:dyDescent="0.2">
      <c r="A44">
        <v>106</v>
      </c>
      <c r="B44">
        <v>6</v>
      </c>
      <c r="C44" t="s">
        <v>22</v>
      </c>
      <c r="D44">
        <v>2003</v>
      </c>
      <c r="E44" s="80">
        <v>25.913</v>
      </c>
      <c r="F44" s="80">
        <v>4.8530000000000015</v>
      </c>
    </row>
    <row r="45" spans="1:6" x14ac:dyDescent="0.2">
      <c r="A45">
        <v>78</v>
      </c>
      <c r="B45">
        <v>34</v>
      </c>
      <c r="C45">
        <v>0</v>
      </c>
      <c r="D45">
        <v>0</v>
      </c>
      <c r="E45" s="80">
        <v>26.079000000000001</v>
      </c>
      <c r="F45" s="80">
        <v>5.0190000000000019</v>
      </c>
    </row>
    <row r="46" spans="1:6" x14ac:dyDescent="0.2">
      <c r="A46">
        <v>72</v>
      </c>
      <c r="B46">
        <v>26</v>
      </c>
      <c r="C46" t="s">
        <v>52</v>
      </c>
      <c r="D46">
        <v>2006</v>
      </c>
      <c r="E46" s="80">
        <v>26.149000000000001</v>
      </c>
      <c r="F46" s="80">
        <v>5.0890000000000022</v>
      </c>
    </row>
    <row r="47" spans="1:6" x14ac:dyDescent="0.2">
      <c r="A47">
        <v>71</v>
      </c>
      <c r="B47">
        <v>25</v>
      </c>
      <c r="C47" t="s">
        <v>51</v>
      </c>
      <c r="D47">
        <v>2005</v>
      </c>
      <c r="E47" s="80">
        <v>26.28</v>
      </c>
      <c r="F47" s="80">
        <v>5.2200000000000024</v>
      </c>
    </row>
    <row r="48" spans="1:6" x14ac:dyDescent="0.2">
      <c r="A48">
        <v>70</v>
      </c>
      <c r="B48">
        <v>13</v>
      </c>
      <c r="C48" t="s">
        <v>39</v>
      </c>
      <c r="D48">
        <v>2003</v>
      </c>
      <c r="E48" s="80">
        <v>26.367000000000001</v>
      </c>
      <c r="F48" s="80">
        <v>5.3070000000000022</v>
      </c>
    </row>
    <row r="49" spans="1:6" x14ac:dyDescent="0.2">
      <c r="A49">
        <v>86</v>
      </c>
      <c r="B49">
        <v>13</v>
      </c>
      <c r="C49" t="s">
        <v>39</v>
      </c>
      <c r="D49">
        <v>2003</v>
      </c>
      <c r="E49" s="80">
        <v>26.492000000000001</v>
      </c>
      <c r="F49" s="80">
        <v>5.4320000000000022</v>
      </c>
    </row>
    <row r="50" spans="1:6" x14ac:dyDescent="0.2">
      <c r="A50">
        <v>87</v>
      </c>
      <c r="B50">
        <v>26</v>
      </c>
      <c r="C50" t="s">
        <v>52</v>
      </c>
      <c r="D50">
        <v>2006</v>
      </c>
      <c r="E50" s="80">
        <v>26.594999999999999</v>
      </c>
      <c r="F50" s="80">
        <v>5.5350000000000001</v>
      </c>
    </row>
    <row r="51" spans="1:6" x14ac:dyDescent="0.2">
      <c r="A51">
        <v>84</v>
      </c>
      <c r="B51">
        <v>14</v>
      </c>
      <c r="C51" t="s">
        <v>41</v>
      </c>
      <c r="D51">
        <v>2005</v>
      </c>
      <c r="E51" s="80">
        <v>26.872</v>
      </c>
      <c r="F51" s="80">
        <v>5.8120000000000012</v>
      </c>
    </row>
    <row r="52" spans="1:6" x14ac:dyDescent="0.2">
      <c r="A52">
        <v>100</v>
      </c>
      <c r="B52">
        <v>13</v>
      </c>
      <c r="C52" t="s">
        <v>39</v>
      </c>
      <c r="D52">
        <v>2003</v>
      </c>
      <c r="E52" s="80">
        <v>26.893000000000001</v>
      </c>
      <c r="F52" s="80">
        <v>5.833000000000002</v>
      </c>
    </row>
    <row r="53" spans="1:6" x14ac:dyDescent="0.2">
      <c r="A53">
        <v>83</v>
      </c>
      <c r="B53">
        <v>2</v>
      </c>
      <c r="C53" t="s">
        <v>12</v>
      </c>
      <c r="D53">
        <v>2005</v>
      </c>
      <c r="E53" s="80">
        <v>27.085000000000001</v>
      </c>
      <c r="F53" s="80">
        <v>6.0250000000000021</v>
      </c>
    </row>
    <row r="54" spans="1:6" x14ac:dyDescent="0.2">
      <c r="A54">
        <v>88</v>
      </c>
      <c r="B54">
        <v>25</v>
      </c>
      <c r="C54" t="s">
        <v>51</v>
      </c>
      <c r="D54">
        <v>2005</v>
      </c>
      <c r="E54" s="80">
        <v>27.106999999999999</v>
      </c>
      <c r="F54" s="80">
        <v>6.0470000000000006</v>
      </c>
    </row>
    <row r="55" spans="1:6" x14ac:dyDescent="0.2">
      <c r="A55">
        <v>119</v>
      </c>
      <c r="B55">
        <v>25</v>
      </c>
      <c r="C55" t="s">
        <v>51</v>
      </c>
      <c r="D55">
        <v>2005</v>
      </c>
      <c r="E55" s="80">
        <v>27.385999999999999</v>
      </c>
      <c r="F55" s="80">
        <v>6.3260000000000005</v>
      </c>
    </row>
    <row r="56" spans="1:6" x14ac:dyDescent="0.2">
      <c r="A56">
        <v>116</v>
      </c>
      <c r="B56">
        <v>13</v>
      </c>
      <c r="C56" t="s">
        <v>39</v>
      </c>
      <c r="D56">
        <v>2003</v>
      </c>
      <c r="E56" s="80">
        <v>27.503</v>
      </c>
      <c r="F56" s="80">
        <v>6.4430000000000014</v>
      </c>
    </row>
    <row r="57" spans="1:6" x14ac:dyDescent="0.2">
      <c r="A57">
        <v>85</v>
      </c>
      <c r="B57">
        <v>12</v>
      </c>
      <c r="C57" t="s">
        <v>37</v>
      </c>
      <c r="D57">
        <v>2006</v>
      </c>
      <c r="E57" s="80">
        <v>27.594999999999999</v>
      </c>
      <c r="F57" s="80">
        <v>6.5350000000000001</v>
      </c>
    </row>
    <row r="58" spans="1:6" x14ac:dyDescent="0.2">
      <c r="A58">
        <v>112</v>
      </c>
      <c r="B58">
        <v>2</v>
      </c>
      <c r="C58" t="s">
        <v>12</v>
      </c>
      <c r="D58">
        <v>2005</v>
      </c>
      <c r="E58" s="80">
        <v>27.654</v>
      </c>
      <c r="F58" s="80">
        <v>6.5940000000000012</v>
      </c>
    </row>
    <row r="59" spans="1:6" x14ac:dyDescent="0.2">
      <c r="A59">
        <v>103</v>
      </c>
      <c r="B59">
        <v>25</v>
      </c>
      <c r="C59" t="s">
        <v>51</v>
      </c>
      <c r="D59">
        <v>2005</v>
      </c>
      <c r="E59" s="80">
        <v>27.686</v>
      </c>
      <c r="F59" s="80">
        <v>6.6260000000000012</v>
      </c>
    </row>
    <row r="60" spans="1:6" x14ac:dyDescent="0.2">
      <c r="A60">
        <v>105</v>
      </c>
      <c r="B60">
        <v>26</v>
      </c>
      <c r="C60" t="s">
        <v>52</v>
      </c>
      <c r="D60">
        <v>2006</v>
      </c>
      <c r="E60" s="80">
        <v>27.995000000000001</v>
      </c>
      <c r="F60" s="80">
        <v>6.9350000000000023</v>
      </c>
    </row>
    <row r="61" spans="1:6" x14ac:dyDescent="0.2">
      <c r="A61">
        <v>115</v>
      </c>
      <c r="B61">
        <v>12</v>
      </c>
      <c r="C61" t="s">
        <v>37</v>
      </c>
      <c r="D61">
        <v>2006</v>
      </c>
      <c r="E61" s="80">
        <v>28.097000000000001</v>
      </c>
      <c r="F61" s="80">
        <v>7.0370000000000026</v>
      </c>
    </row>
    <row r="62" spans="1:6" x14ac:dyDescent="0.2">
      <c r="A62">
        <v>99</v>
      </c>
      <c r="B62">
        <v>12</v>
      </c>
      <c r="C62" t="s">
        <v>37</v>
      </c>
      <c r="D62">
        <v>2006</v>
      </c>
      <c r="E62" s="80">
        <v>28.192</v>
      </c>
      <c r="F62" s="80">
        <v>7.1320000000000014</v>
      </c>
    </row>
    <row r="63" spans="1:6" x14ac:dyDescent="0.2">
      <c r="A63">
        <v>69</v>
      </c>
      <c r="B63">
        <v>12</v>
      </c>
      <c r="C63" t="s">
        <v>37</v>
      </c>
      <c r="D63">
        <v>2006</v>
      </c>
      <c r="E63" s="80">
        <v>28.294</v>
      </c>
      <c r="F63" s="80">
        <v>7.2340000000000018</v>
      </c>
    </row>
    <row r="64" spans="1:6" x14ac:dyDescent="0.2">
      <c r="A64">
        <v>121</v>
      </c>
      <c r="B64">
        <v>26</v>
      </c>
      <c r="C64" t="s">
        <v>52</v>
      </c>
      <c r="D64">
        <v>2006</v>
      </c>
      <c r="E64" s="80">
        <v>28.632999999999999</v>
      </c>
      <c r="F64" s="80">
        <v>7.5730000000000004</v>
      </c>
    </row>
    <row r="65" spans="1:6" x14ac:dyDescent="0.2">
      <c r="A65">
        <v>96</v>
      </c>
      <c r="B65">
        <v>2</v>
      </c>
      <c r="C65" t="s">
        <v>12</v>
      </c>
      <c r="D65">
        <v>2005</v>
      </c>
      <c r="E65" s="80">
        <v>28.741</v>
      </c>
      <c r="F65" s="80">
        <v>7.6810000000000009</v>
      </c>
    </row>
    <row r="66" spans="1:6" x14ac:dyDescent="0.2">
      <c r="A66">
        <v>126</v>
      </c>
      <c r="B66">
        <v>2</v>
      </c>
      <c r="C66" t="s">
        <v>12</v>
      </c>
      <c r="D66">
        <v>2005</v>
      </c>
      <c r="E66" s="80">
        <v>28.756</v>
      </c>
      <c r="F66" s="80">
        <v>7.6960000000000015</v>
      </c>
    </row>
    <row r="67" spans="1:6" x14ac:dyDescent="0.2">
      <c r="A67">
        <v>89</v>
      </c>
      <c r="B67">
        <v>47</v>
      </c>
      <c r="C67">
        <v>0</v>
      </c>
      <c r="D67">
        <v>0</v>
      </c>
      <c r="E67" s="80">
        <v>31.809000000000001</v>
      </c>
      <c r="F67" s="80">
        <v>10.749000000000002</v>
      </c>
    </row>
    <row r="68" spans="1:6" x14ac:dyDescent="0.2">
      <c r="A68">
        <v>73</v>
      </c>
      <c r="B68">
        <v>47</v>
      </c>
      <c r="C68">
        <v>0</v>
      </c>
      <c r="D68">
        <v>0</v>
      </c>
      <c r="E68" s="80">
        <v>31.864999999999998</v>
      </c>
      <c r="F68" s="80">
        <v>10.805</v>
      </c>
    </row>
    <row r="69" spans="1:6" x14ac:dyDescent="0.2">
      <c r="A69">
        <v>68</v>
      </c>
      <c r="B69">
        <v>2</v>
      </c>
      <c r="C69" t="s">
        <v>12</v>
      </c>
      <c r="D69">
        <v>2005</v>
      </c>
      <c r="E69" s="80">
        <v>32.220999999999997</v>
      </c>
      <c r="F69" s="80">
        <v>11.160999999999998</v>
      </c>
    </row>
    <row r="70" spans="1:6" x14ac:dyDescent="0.2">
      <c r="A70">
        <v>124</v>
      </c>
      <c r="B70">
        <v>10</v>
      </c>
      <c r="C70" t="s">
        <v>32</v>
      </c>
      <c r="D70">
        <v>2001</v>
      </c>
      <c r="E70" s="80">
        <v>32.241999999999997</v>
      </c>
      <c r="F70" s="80">
        <v>11.181999999999999</v>
      </c>
    </row>
    <row r="71" spans="1:6" x14ac:dyDescent="0.2">
      <c r="A71">
        <v>104</v>
      </c>
      <c r="B71">
        <v>47</v>
      </c>
      <c r="C71">
        <v>0</v>
      </c>
      <c r="D71">
        <v>0</v>
      </c>
      <c r="E71" s="80">
        <v>32.496000000000002</v>
      </c>
      <c r="F71" s="80">
        <v>11.436000000000003</v>
      </c>
    </row>
    <row r="72" spans="1:6" x14ac:dyDescent="0.2">
      <c r="A72">
        <v>120</v>
      </c>
      <c r="B72">
        <v>47</v>
      </c>
      <c r="C72">
        <v>0</v>
      </c>
      <c r="D72">
        <v>0</v>
      </c>
      <c r="E72" s="80">
        <v>32.523000000000003</v>
      </c>
      <c r="F72" s="80">
        <v>11.463000000000005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4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40</v>
      </c>
      <c r="B2">
        <v>45</v>
      </c>
      <c r="C2" t="s">
        <v>67</v>
      </c>
      <c r="D2">
        <v>2008</v>
      </c>
      <c r="E2" s="80">
        <v>21.079000000000001</v>
      </c>
    </row>
    <row r="3" spans="1:6" x14ac:dyDescent="0.2">
      <c r="A3">
        <v>6</v>
      </c>
      <c r="B3">
        <v>45</v>
      </c>
      <c r="C3" t="s">
        <v>67</v>
      </c>
      <c r="D3">
        <v>2008</v>
      </c>
      <c r="E3" s="80">
        <v>21.181000000000001</v>
      </c>
      <c r="F3" s="80">
        <v>0.10200000000000031</v>
      </c>
    </row>
    <row r="4" spans="1:6" x14ac:dyDescent="0.2">
      <c r="A4">
        <v>7</v>
      </c>
      <c r="B4">
        <v>46</v>
      </c>
      <c r="C4" t="s">
        <v>68</v>
      </c>
      <c r="D4">
        <v>2004</v>
      </c>
      <c r="E4" s="80">
        <v>21.581</v>
      </c>
      <c r="F4" s="80">
        <v>0.50199999999999889</v>
      </c>
    </row>
    <row r="5" spans="1:6" x14ac:dyDescent="0.2">
      <c r="A5">
        <v>22</v>
      </c>
      <c r="B5">
        <v>40</v>
      </c>
      <c r="C5">
        <v>0</v>
      </c>
      <c r="D5">
        <v>0</v>
      </c>
      <c r="E5" s="80">
        <v>21.616</v>
      </c>
      <c r="F5" s="80">
        <v>0.53699999999999903</v>
      </c>
    </row>
    <row r="6" spans="1:6" x14ac:dyDescent="0.2">
      <c r="A6">
        <v>41</v>
      </c>
      <c r="B6">
        <v>46</v>
      </c>
      <c r="C6" t="s">
        <v>68</v>
      </c>
      <c r="D6">
        <v>2004</v>
      </c>
      <c r="E6" s="80">
        <v>21.655999999999999</v>
      </c>
      <c r="F6" s="80">
        <v>0.57699999999999818</v>
      </c>
    </row>
    <row r="7" spans="1:6" x14ac:dyDescent="0.2">
      <c r="A7">
        <v>18</v>
      </c>
      <c r="B7">
        <v>33</v>
      </c>
      <c r="C7" t="s">
        <v>57</v>
      </c>
      <c r="D7">
        <v>2001</v>
      </c>
      <c r="E7" s="80">
        <v>21.821999999999999</v>
      </c>
      <c r="F7" s="80">
        <v>0.74299999999999855</v>
      </c>
    </row>
    <row r="8" spans="1:6" x14ac:dyDescent="0.2">
      <c r="A8">
        <v>44</v>
      </c>
      <c r="B8">
        <v>33</v>
      </c>
      <c r="C8" t="s">
        <v>57</v>
      </c>
      <c r="D8">
        <v>2001</v>
      </c>
      <c r="E8" s="80">
        <v>22.012</v>
      </c>
      <c r="F8" s="80">
        <v>0.93299999999999983</v>
      </c>
    </row>
    <row r="9" spans="1:6" x14ac:dyDescent="0.2">
      <c r="A9">
        <v>19</v>
      </c>
      <c r="B9">
        <v>27</v>
      </c>
      <c r="C9" t="s">
        <v>53</v>
      </c>
      <c r="D9">
        <v>2002</v>
      </c>
      <c r="E9" s="80">
        <v>22.122</v>
      </c>
      <c r="F9" s="80">
        <v>1.0429999999999993</v>
      </c>
    </row>
    <row r="10" spans="1:6" x14ac:dyDescent="0.2">
      <c r="A10">
        <v>5</v>
      </c>
      <c r="B10">
        <v>40</v>
      </c>
      <c r="C10">
        <v>0</v>
      </c>
      <c r="D10">
        <v>0</v>
      </c>
      <c r="E10" s="80">
        <v>22.367000000000001</v>
      </c>
      <c r="F10" s="80">
        <v>1.2880000000000003</v>
      </c>
    </row>
    <row r="11" spans="1:6" x14ac:dyDescent="0.2">
      <c r="A11">
        <v>42</v>
      </c>
      <c r="B11">
        <v>34</v>
      </c>
      <c r="C11">
        <v>0</v>
      </c>
      <c r="D11">
        <v>0</v>
      </c>
      <c r="E11" s="80">
        <v>22.422000000000001</v>
      </c>
      <c r="F11" s="80">
        <v>1.343</v>
      </c>
    </row>
    <row r="12" spans="1:6" x14ac:dyDescent="0.2">
      <c r="A12">
        <v>39</v>
      </c>
      <c r="B12">
        <v>40</v>
      </c>
      <c r="C12">
        <v>0</v>
      </c>
      <c r="D12">
        <v>0</v>
      </c>
      <c r="E12" s="80">
        <v>22.468</v>
      </c>
      <c r="F12" s="80">
        <v>1.3889999999999993</v>
      </c>
    </row>
    <row r="13" spans="1:6" x14ac:dyDescent="0.2">
      <c r="A13">
        <v>10</v>
      </c>
      <c r="B13">
        <v>4</v>
      </c>
      <c r="C13" t="s">
        <v>18</v>
      </c>
      <c r="D13">
        <v>2006</v>
      </c>
      <c r="E13" s="80">
        <v>22.613</v>
      </c>
      <c r="F13" s="80">
        <v>1.5339999999999989</v>
      </c>
    </row>
    <row r="14" spans="1:6" x14ac:dyDescent="0.2">
      <c r="A14">
        <v>53</v>
      </c>
      <c r="B14">
        <v>27</v>
      </c>
      <c r="C14" t="s">
        <v>53</v>
      </c>
      <c r="D14">
        <v>2002</v>
      </c>
      <c r="E14" s="80">
        <v>22.638000000000002</v>
      </c>
      <c r="F14" s="80">
        <v>1.5590000000000011</v>
      </c>
    </row>
    <row r="15" spans="1:6" x14ac:dyDescent="0.2">
      <c r="A15">
        <v>38</v>
      </c>
      <c r="B15">
        <v>27</v>
      </c>
      <c r="C15" t="s">
        <v>53</v>
      </c>
      <c r="D15">
        <v>2002</v>
      </c>
      <c r="E15" s="80">
        <v>22.744</v>
      </c>
      <c r="F15" s="80">
        <v>1.6649999999999991</v>
      </c>
    </row>
    <row r="16" spans="1:6" x14ac:dyDescent="0.2">
      <c r="A16">
        <v>43</v>
      </c>
      <c r="B16">
        <v>4</v>
      </c>
      <c r="C16" t="s">
        <v>18</v>
      </c>
      <c r="D16">
        <v>2006</v>
      </c>
      <c r="E16" s="80">
        <v>23.728000000000002</v>
      </c>
      <c r="F16" s="80">
        <v>2.6490000000000009</v>
      </c>
    </row>
    <row r="17" spans="1:6" x14ac:dyDescent="0.2">
      <c r="A17">
        <v>27</v>
      </c>
      <c r="B17">
        <v>34</v>
      </c>
      <c r="C17">
        <v>0</v>
      </c>
      <c r="D17">
        <v>0</v>
      </c>
      <c r="E17" s="80">
        <v>24.228999999999999</v>
      </c>
      <c r="F17" s="80">
        <v>3.1499999999999986</v>
      </c>
    </row>
    <row r="18" spans="1:6" x14ac:dyDescent="0.2">
      <c r="A18">
        <v>26</v>
      </c>
      <c r="B18">
        <v>4</v>
      </c>
      <c r="C18" t="s">
        <v>18</v>
      </c>
      <c r="D18">
        <v>2006</v>
      </c>
      <c r="E18" s="80">
        <v>24.457999999999998</v>
      </c>
      <c r="F18" s="80">
        <v>3.3789999999999978</v>
      </c>
    </row>
    <row r="19" spans="1:6" x14ac:dyDescent="0.2">
      <c r="A19">
        <v>3</v>
      </c>
      <c r="B19">
        <v>6</v>
      </c>
      <c r="C19" t="s">
        <v>22</v>
      </c>
      <c r="D19">
        <v>2003</v>
      </c>
      <c r="E19" s="80">
        <v>24.538</v>
      </c>
      <c r="F19" s="80">
        <v>3.4589999999999996</v>
      </c>
    </row>
    <row r="20" spans="1:6" x14ac:dyDescent="0.2">
      <c r="A20">
        <v>8</v>
      </c>
      <c r="B20">
        <v>14</v>
      </c>
      <c r="C20" t="s">
        <v>41</v>
      </c>
      <c r="D20">
        <v>2005</v>
      </c>
      <c r="E20" s="80">
        <v>25.178999999999998</v>
      </c>
      <c r="F20" s="80">
        <v>4.0999999999999979</v>
      </c>
    </row>
    <row r="21" spans="1:6" x14ac:dyDescent="0.2">
      <c r="A21">
        <v>24</v>
      </c>
      <c r="B21">
        <v>14</v>
      </c>
      <c r="C21" t="s">
        <v>41</v>
      </c>
      <c r="D21">
        <v>2005</v>
      </c>
      <c r="E21" s="80">
        <v>25.225000000000001</v>
      </c>
      <c r="F21" s="80">
        <v>4.1460000000000008</v>
      </c>
    </row>
    <row r="22" spans="1:6" x14ac:dyDescent="0.2">
      <c r="A22">
        <v>35</v>
      </c>
      <c r="B22">
        <v>2</v>
      </c>
      <c r="C22" t="s">
        <v>12</v>
      </c>
      <c r="D22">
        <v>2005</v>
      </c>
      <c r="E22" s="80">
        <v>25.466999999999999</v>
      </c>
      <c r="F22" s="80">
        <v>4.3879999999999981</v>
      </c>
    </row>
    <row r="23" spans="1:6" x14ac:dyDescent="0.2">
      <c r="A23">
        <v>54</v>
      </c>
      <c r="B23">
        <v>6</v>
      </c>
      <c r="C23" t="s">
        <v>22</v>
      </c>
      <c r="D23">
        <v>2003</v>
      </c>
      <c r="E23" s="80">
        <v>25.475999999999999</v>
      </c>
      <c r="F23" s="80">
        <v>4.3969999999999985</v>
      </c>
    </row>
    <row r="24" spans="1:6" x14ac:dyDescent="0.2">
      <c r="A24">
        <v>23</v>
      </c>
      <c r="B24">
        <v>2</v>
      </c>
      <c r="C24" t="s">
        <v>12</v>
      </c>
      <c r="D24">
        <v>2005</v>
      </c>
      <c r="E24" s="80">
        <v>25.581</v>
      </c>
      <c r="F24" s="80">
        <v>4.5019999999999989</v>
      </c>
    </row>
    <row r="25" spans="1:6" x14ac:dyDescent="0.2">
      <c r="A25">
        <v>36</v>
      </c>
      <c r="B25">
        <v>14</v>
      </c>
      <c r="C25" t="s">
        <v>41</v>
      </c>
      <c r="D25">
        <v>2005</v>
      </c>
      <c r="E25" s="80">
        <v>25.663</v>
      </c>
      <c r="F25" s="80">
        <v>4.5839999999999996</v>
      </c>
    </row>
    <row r="26" spans="1:6" x14ac:dyDescent="0.2">
      <c r="A26">
        <v>49</v>
      </c>
      <c r="B26">
        <v>2</v>
      </c>
      <c r="C26" t="s">
        <v>12</v>
      </c>
      <c r="D26">
        <v>2005</v>
      </c>
      <c r="E26" s="80">
        <v>25.710999999999999</v>
      </c>
      <c r="F26" s="80">
        <v>4.6319999999999979</v>
      </c>
    </row>
    <row r="27" spans="1:6" x14ac:dyDescent="0.2">
      <c r="A27">
        <v>51</v>
      </c>
      <c r="B27">
        <v>13</v>
      </c>
      <c r="C27" t="s">
        <v>39</v>
      </c>
      <c r="D27">
        <v>2003</v>
      </c>
      <c r="E27" s="80">
        <v>25.861999999999998</v>
      </c>
      <c r="F27" s="80">
        <v>4.7829999999999977</v>
      </c>
    </row>
    <row r="28" spans="1:6" x14ac:dyDescent="0.2">
      <c r="A28">
        <v>50</v>
      </c>
      <c r="B28">
        <v>14</v>
      </c>
      <c r="C28" t="s">
        <v>41</v>
      </c>
      <c r="D28">
        <v>2005</v>
      </c>
      <c r="E28" s="80">
        <v>26.140999999999998</v>
      </c>
      <c r="F28" s="80">
        <v>5.0619999999999976</v>
      </c>
    </row>
    <row r="29" spans="1:6" x14ac:dyDescent="0.2">
      <c r="A29">
        <v>31</v>
      </c>
      <c r="B29">
        <v>13</v>
      </c>
      <c r="C29" t="s">
        <v>39</v>
      </c>
      <c r="D29">
        <v>2003</v>
      </c>
      <c r="E29" s="80">
        <v>26.16</v>
      </c>
      <c r="F29" s="80">
        <v>5.0809999999999995</v>
      </c>
    </row>
    <row r="30" spans="1:6" x14ac:dyDescent="0.2">
      <c r="A30">
        <v>15</v>
      </c>
      <c r="B30">
        <v>12</v>
      </c>
      <c r="C30" t="s">
        <v>37</v>
      </c>
      <c r="D30">
        <v>2006</v>
      </c>
      <c r="E30" s="80">
        <v>26.657</v>
      </c>
      <c r="F30" s="80">
        <v>5.5779999999999994</v>
      </c>
    </row>
    <row r="31" spans="1:6" x14ac:dyDescent="0.2">
      <c r="A31">
        <v>32</v>
      </c>
      <c r="B31">
        <v>12</v>
      </c>
      <c r="C31" t="s">
        <v>37</v>
      </c>
      <c r="D31">
        <v>2006</v>
      </c>
      <c r="E31" s="80">
        <v>27.096</v>
      </c>
      <c r="F31" s="80">
        <v>6.0169999999999995</v>
      </c>
    </row>
    <row r="32" spans="1:6" x14ac:dyDescent="0.2">
      <c r="A32">
        <v>29</v>
      </c>
      <c r="B32">
        <v>25</v>
      </c>
      <c r="C32" t="s">
        <v>51</v>
      </c>
      <c r="D32">
        <v>2005</v>
      </c>
      <c r="E32" s="80">
        <v>27.332000000000001</v>
      </c>
      <c r="F32" s="80">
        <v>6.2530000000000001</v>
      </c>
    </row>
    <row r="33" spans="1:6" x14ac:dyDescent="0.2">
      <c r="A33">
        <v>52</v>
      </c>
      <c r="B33">
        <v>12</v>
      </c>
      <c r="C33" t="s">
        <v>37</v>
      </c>
      <c r="D33">
        <v>2006</v>
      </c>
      <c r="E33" s="80">
        <v>27.472000000000001</v>
      </c>
      <c r="F33" s="80">
        <v>6.3930000000000007</v>
      </c>
    </row>
    <row r="34" spans="1:6" x14ac:dyDescent="0.2">
      <c r="A34">
        <v>28</v>
      </c>
      <c r="B34">
        <v>26</v>
      </c>
      <c r="C34" t="s">
        <v>52</v>
      </c>
      <c r="D34">
        <v>2006</v>
      </c>
      <c r="E34" s="80">
        <v>27.481000000000002</v>
      </c>
      <c r="F34" s="80">
        <v>6.402000000000001</v>
      </c>
    </row>
    <row r="35" spans="1:6" x14ac:dyDescent="0.2">
      <c r="A35">
        <v>48</v>
      </c>
      <c r="B35">
        <v>26</v>
      </c>
      <c r="C35" t="s">
        <v>52</v>
      </c>
      <c r="D35">
        <v>2006</v>
      </c>
      <c r="E35" s="80">
        <v>27.86</v>
      </c>
      <c r="F35" s="80">
        <v>6.7809999999999988</v>
      </c>
    </row>
    <row r="36" spans="1:6" x14ac:dyDescent="0.2">
      <c r="A36">
        <v>46</v>
      </c>
      <c r="B36">
        <v>25</v>
      </c>
      <c r="C36" t="s">
        <v>51</v>
      </c>
      <c r="D36">
        <v>2005</v>
      </c>
      <c r="E36" s="80">
        <v>27.908000000000001</v>
      </c>
      <c r="F36" s="80">
        <v>6.8290000000000006</v>
      </c>
    </row>
    <row r="37" spans="1:6" x14ac:dyDescent="0.2">
      <c r="A37">
        <v>4</v>
      </c>
      <c r="B37">
        <v>27</v>
      </c>
      <c r="C37" t="s">
        <v>53</v>
      </c>
      <c r="D37">
        <v>2002</v>
      </c>
      <c r="E37" s="80">
        <v>28.27</v>
      </c>
      <c r="F37" s="80">
        <v>7.1909999999999989</v>
      </c>
    </row>
    <row r="38" spans="1:6" x14ac:dyDescent="0.2">
      <c r="A38">
        <v>37</v>
      </c>
      <c r="B38">
        <v>6</v>
      </c>
      <c r="C38" t="s">
        <v>22</v>
      </c>
      <c r="D38">
        <v>2003</v>
      </c>
      <c r="E38" s="80">
        <v>28.3</v>
      </c>
      <c r="F38" s="80">
        <v>7.2210000000000001</v>
      </c>
    </row>
    <row r="39" spans="1:6" x14ac:dyDescent="0.2">
      <c r="A39">
        <v>9</v>
      </c>
      <c r="B39">
        <v>2</v>
      </c>
      <c r="C39" t="s">
        <v>12</v>
      </c>
      <c r="D39">
        <v>2005</v>
      </c>
      <c r="E39" s="80">
        <v>30.611000000000001</v>
      </c>
      <c r="F39" s="80">
        <v>9.532</v>
      </c>
    </row>
    <row r="40" spans="1:6" x14ac:dyDescent="0.2">
      <c r="A40">
        <v>16</v>
      </c>
      <c r="B40">
        <v>47</v>
      </c>
      <c r="C40">
        <v>0</v>
      </c>
      <c r="D40">
        <v>0</v>
      </c>
      <c r="E40" s="80">
        <v>31.053999999999998</v>
      </c>
      <c r="F40" s="80">
        <v>9.9749999999999979</v>
      </c>
    </row>
    <row r="41" spans="1:6" x14ac:dyDescent="0.2">
      <c r="A41">
        <v>30</v>
      </c>
      <c r="B41">
        <v>47</v>
      </c>
      <c r="C41">
        <v>0</v>
      </c>
      <c r="D41">
        <v>0</v>
      </c>
      <c r="E41" s="80">
        <v>31.411000000000001</v>
      </c>
      <c r="F41" s="80">
        <v>10.332000000000001</v>
      </c>
    </row>
    <row r="42" spans="1:6" x14ac:dyDescent="0.2">
      <c r="A42">
        <v>47</v>
      </c>
      <c r="B42">
        <v>47</v>
      </c>
      <c r="C42">
        <v>0</v>
      </c>
      <c r="D42">
        <v>0</v>
      </c>
      <c r="E42" s="80">
        <v>32.146999999999998</v>
      </c>
      <c r="F42" s="80">
        <v>11.067999999999998</v>
      </c>
    </row>
    <row r="43" spans="1:6" x14ac:dyDescent="0.2">
      <c r="A43">
        <v>13</v>
      </c>
      <c r="B43">
        <v>26</v>
      </c>
      <c r="C43" t="s">
        <v>52</v>
      </c>
      <c r="D43">
        <v>2006</v>
      </c>
      <c r="E43" s="80">
        <v>36.975999999999999</v>
      </c>
      <c r="F43" s="80">
        <v>15.896999999999998</v>
      </c>
    </row>
    <row r="44" spans="1:6" ht="14" customHeight="1" x14ac:dyDescent="0.2"/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1A39-0300-8643-A5BD-176D3349AF93}">
  <dimension ref="A1:G76"/>
  <sheetViews>
    <sheetView workbookViewId="0">
      <selection activeCell="J31" sqref="J31"/>
    </sheetView>
  </sheetViews>
  <sheetFormatPr baseColWidth="10" defaultRowHeight="15" x14ac:dyDescent="0.2"/>
  <cols>
    <col min="1" max="1" width="3.1640625" bestFit="1" customWidth="1"/>
    <col min="2" max="2" width="5.5" style="53" bestFit="1" customWidth="1"/>
    <col min="3" max="3" width="15.1640625" bestFit="1" customWidth="1"/>
    <col min="4" max="4" width="5.1640625" bestFit="1" customWidth="1"/>
    <col min="5" max="5" width="6.1640625" bestFit="1" customWidth="1"/>
    <col min="6" max="6" width="5.6640625" bestFit="1" customWidth="1"/>
  </cols>
  <sheetData>
    <row r="1" spans="1:7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  <c r="G1" s="41"/>
    </row>
    <row r="2" spans="1:7" x14ac:dyDescent="0.2">
      <c r="A2" s="41">
        <v>72</v>
      </c>
      <c r="B2" s="53">
        <v>27</v>
      </c>
      <c r="C2" s="41" t="s">
        <v>53</v>
      </c>
      <c r="D2" s="41">
        <v>2002</v>
      </c>
      <c r="E2" s="80">
        <v>26.62</v>
      </c>
      <c r="F2" s="80">
        <v>0</v>
      </c>
      <c r="G2" s="41"/>
    </row>
    <row r="3" spans="1:7" x14ac:dyDescent="0.2">
      <c r="A3" s="41">
        <v>67</v>
      </c>
      <c r="B3" s="53">
        <v>27</v>
      </c>
      <c r="C3" s="41" t="s">
        <v>53</v>
      </c>
      <c r="D3" s="41">
        <v>2002</v>
      </c>
      <c r="E3" s="80">
        <v>26.63</v>
      </c>
      <c r="F3" s="80">
        <v>9.9999999999980105E-3</v>
      </c>
      <c r="G3" s="41"/>
    </row>
    <row r="4" spans="1:7" x14ac:dyDescent="0.2">
      <c r="A4" s="41">
        <v>65</v>
      </c>
      <c r="B4" s="53">
        <v>27</v>
      </c>
      <c r="C4" s="41" t="s">
        <v>53</v>
      </c>
      <c r="D4" s="41">
        <v>2002</v>
      </c>
      <c r="E4" s="80">
        <v>26.71</v>
      </c>
      <c r="F4" s="80">
        <v>8.9999999999999858E-2</v>
      </c>
      <c r="G4" s="41"/>
    </row>
    <row r="5" spans="1:7" x14ac:dyDescent="0.2">
      <c r="A5" s="41">
        <v>49</v>
      </c>
      <c r="B5" s="53">
        <v>27</v>
      </c>
      <c r="C5" s="41" t="s">
        <v>53</v>
      </c>
      <c r="D5" s="41">
        <v>2002</v>
      </c>
      <c r="E5" s="80">
        <v>26.75</v>
      </c>
      <c r="F5" s="80">
        <v>0.12999999999999901</v>
      </c>
    </row>
    <row r="6" spans="1:7" x14ac:dyDescent="0.2">
      <c r="A6" s="41">
        <v>31</v>
      </c>
      <c r="B6" s="53">
        <v>27</v>
      </c>
      <c r="C6" s="41" t="s">
        <v>53</v>
      </c>
      <c r="D6" s="41">
        <v>2002</v>
      </c>
      <c r="E6" s="80">
        <v>26.94</v>
      </c>
      <c r="F6" s="80">
        <v>0.32000000000000028</v>
      </c>
    </row>
    <row r="7" spans="1:7" x14ac:dyDescent="0.2">
      <c r="A7" s="41">
        <v>20</v>
      </c>
      <c r="B7" s="53">
        <v>27</v>
      </c>
      <c r="C7" s="41" t="s">
        <v>53</v>
      </c>
      <c r="D7" s="41">
        <v>2002</v>
      </c>
      <c r="E7" s="80">
        <v>27.02</v>
      </c>
      <c r="F7" s="80">
        <v>0.39999999999999858</v>
      </c>
    </row>
    <row r="8" spans="1:7" x14ac:dyDescent="0.2">
      <c r="A8" s="41">
        <v>9</v>
      </c>
      <c r="B8" s="53">
        <v>27</v>
      </c>
      <c r="C8" s="41" t="s">
        <v>53</v>
      </c>
      <c r="D8" s="41">
        <v>2002</v>
      </c>
      <c r="E8" s="80">
        <v>27.3</v>
      </c>
      <c r="F8" s="80">
        <v>0.67999999999999972</v>
      </c>
    </row>
    <row r="9" spans="1:7" x14ac:dyDescent="0.2">
      <c r="A9" s="41">
        <v>48</v>
      </c>
      <c r="B9" s="53">
        <v>7</v>
      </c>
      <c r="C9" s="41" t="s">
        <v>25</v>
      </c>
      <c r="D9" s="41">
        <v>2002</v>
      </c>
      <c r="E9" s="80">
        <v>28.08</v>
      </c>
      <c r="F9" s="80">
        <v>1.4599999999999973</v>
      </c>
    </row>
    <row r="10" spans="1:7" x14ac:dyDescent="0.2">
      <c r="A10" s="41">
        <v>64</v>
      </c>
      <c r="B10" s="53">
        <v>7</v>
      </c>
      <c r="C10" s="41" t="s">
        <v>25</v>
      </c>
      <c r="D10" s="41">
        <v>2002</v>
      </c>
      <c r="E10" s="80">
        <v>28.54</v>
      </c>
      <c r="F10" s="80">
        <v>1.9199999999999982</v>
      </c>
    </row>
    <row r="11" spans="1:7" x14ac:dyDescent="0.2">
      <c r="A11" s="41">
        <v>1</v>
      </c>
      <c r="B11" s="53">
        <v>74</v>
      </c>
      <c r="C11" s="41" t="s">
        <v>97</v>
      </c>
      <c r="D11" s="41">
        <v>2006</v>
      </c>
      <c r="E11" s="80">
        <v>28.56</v>
      </c>
      <c r="F11" s="80">
        <v>1.9399999999999977</v>
      </c>
    </row>
    <row r="12" spans="1:7" x14ac:dyDescent="0.2">
      <c r="A12" s="41">
        <v>8</v>
      </c>
      <c r="B12" s="53">
        <v>7</v>
      </c>
      <c r="C12" s="41" t="s">
        <v>25</v>
      </c>
      <c r="D12" s="41">
        <v>2002</v>
      </c>
      <c r="E12" s="80">
        <v>28.62</v>
      </c>
      <c r="F12" s="80">
        <v>2</v>
      </c>
    </row>
    <row r="13" spans="1:7" x14ac:dyDescent="0.2">
      <c r="A13" s="41">
        <v>30</v>
      </c>
      <c r="B13" s="53">
        <v>7</v>
      </c>
      <c r="C13" s="41" t="s">
        <v>25</v>
      </c>
      <c r="D13" s="41">
        <v>2002</v>
      </c>
      <c r="E13" s="41">
        <v>28.63</v>
      </c>
      <c r="F13" s="80">
        <v>2.009999999999998</v>
      </c>
    </row>
    <row r="14" spans="1:7" x14ac:dyDescent="0.2">
      <c r="A14" s="41">
        <v>4</v>
      </c>
      <c r="B14" s="53">
        <v>37</v>
      </c>
      <c r="C14" s="41" t="s">
        <v>60</v>
      </c>
      <c r="D14" s="41">
        <v>2003</v>
      </c>
      <c r="E14" s="80">
        <v>28.85</v>
      </c>
      <c r="F14" s="80">
        <v>2.2300000000000004</v>
      </c>
    </row>
    <row r="15" spans="1:7" x14ac:dyDescent="0.2">
      <c r="A15" s="41">
        <v>14</v>
      </c>
      <c r="B15" s="53">
        <v>74</v>
      </c>
      <c r="C15" s="41" t="s">
        <v>97</v>
      </c>
      <c r="D15" s="41">
        <v>2006</v>
      </c>
      <c r="E15" s="80">
        <v>29.04</v>
      </c>
      <c r="F15" s="80">
        <v>2.4199999999999982</v>
      </c>
    </row>
    <row r="16" spans="1:7" x14ac:dyDescent="0.2">
      <c r="A16" s="41">
        <v>5</v>
      </c>
      <c r="B16" s="53">
        <v>11</v>
      </c>
      <c r="C16" s="41" t="s">
        <v>34</v>
      </c>
      <c r="D16" s="41">
        <v>2006</v>
      </c>
      <c r="E16" s="80">
        <v>29.11</v>
      </c>
      <c r="F16" s="80">
        <v>2.4899999999999984</v>
      </c>
    </row>
    <row r="17" spans="1:6" x14ac:dyDescent="0.2">
      <c r="A17" s="41">
        <v>19</v>
      </c>
      <c r="B17" s="53">
        <v>7</v>
      </c>
      <c r="C17" s="41" t="s">
        <v>25</v>
      </c>
      <c r="D17" s="41">
        <v>2002</v>
      </c>
      <c r="E17" s="80">
        <v>29.54</v>
      </c>
      <c r="F17" s="80">
        <v>2.9199999999999982</v>
      </c>
    </row>
    <row r="18" spans="1:6" x14ac:dyDescent="0.2">
      <c r="A18" s="41">
        <v>27</v>
      </c>
      <c r="B18" s="53">
        <v>11</v>
      </c>
      <c r="C18" s="41" t="s">
        <v>34</v>
      </c>
      <c r="D18" s="41">
        <v>2006</v>
      </c>
      <c r="E18" s="80">
        <v>29.6</v>
      </c>
      <c r="F18" s="80">
        <v>2.9800000000000004</v>
      </c>
    </row>
    <row r="19" spans="1:6" x14ac:dyDescent="0.2">
      <c r="A19" s="41">
        <v>58</v>
      </c>
      <c r="B19" s="53">
        <v>11</v>
      </c>
      <c r="C19" s="41" t="s">
        <v>34</v>
      </c>
      <c r="D19" s="41">
        <v>2006</v>
      </c>
      <c r="E19" s="80">
        <v>29.63</v>
      </c>
      <c r="F19" s="80">
        <v>3.009999999999998</v>
      </c>
    </row>
    <row r="20" spans="1:6" x14ac:dyDescent="0.2">
      <c r="A20" s="41">
        <v>16</v>
      </c>
      <c r="B20" s="53">
        <v>11</v>
      </c>
      <c r="C20" s="41" t="s">
        <v>34</v>
      </c>
      <c r="D20" s="41">
        <v>2006</v>
      </c>
      <c r="E20" s="80">
        <v>29.63</v>
      </c>
      <c r="F20" s="80">
        <v>3.009999999999998</v>
      </c>
    </row>
    <row r="21" spans="1:6" x14ac:dyDescent="0.2">
      <c r="A21" s="41">
        <v>6</v>
      </c>
      <c r="B21" s="53">
        <v>127</v>
      </c>
      <c r="C21" s="41" t="s">
        <v>142</v>
      </c>
      <c r="D21" s="41">
        <v>2004</v>
      </c>
      <c r="E21" s="80">
        <v>29.73</v>
      </c>
      <c r="F21" s="80">
        <v>3.1099999999999994</v>
      </c>
    </row>
    <row r="22" spans="1:6" x14ac:dyDescent="0.2">
      <c r="A22" s="41">
        <v>69</v>
      </c>
      <c r="B22" s="53">
        <v>74</v>
      </c>
      <c r="C22" s="41" t="s">
        <v>97</v>
      </c>
      <c r="D22" s="41">
        <v>2006</v>
      </c>
      <c r="E22" s="80">
        <v>29.77</v>
      </c>
      <c r="F22" s="80">
        <v>3.1499999999999986</v>
      </c>
    </row>
    <row r="23" spans="1:6" x14ac:dyDescent="0.2">
      <c r="A23" s="41">
        <v>70</v>
      </c>
      <c r="B23" s="53">
        <v>37</v>
      </c>
      <c r="C23" s="41" t="s">
        <v>60</v>
      </c>
      <c r="D23" s="41">
        <v>2003</v>
      </c>
      <c r="E23" s="80">
        <v>29.86</v>
      </c>
      <c r="F23" s="80">
        <v>3.2399999999999984</v>
      </c>
    </row>
    <row r="24" spans="1:6" x14ac:dyDescent="0.2">
      <c r="A24" s="41">
        <v>60</v>
      </c>
      <c r="B24" s="53">
        <v>37</v>
      </c>
      <c r="C24" s="41" t="s">
        <v>60</v>
      </c>
      <c r="D24" s="41">
        <v>2003</v>
      </c>
      <c r="E24" s="80">
        <v>29.89</v>
      </c>
      <c r="F24" s="80">
        <v>3.2699999999999996</v>
      </c>
    </row>
    <row r="25" spans="1:6" x14ac:dyDescent="0.2">
      <c r="A25" s="41">
        <v>12</v>
      </c>
      <c r="B25" s="53">
        <v>84</v>
      </c>
      <c r="C25" s="41" t="s">
        <v>119</v>
      </c>
      <c r="D25" s="41">
        <v>2006</v>
      </c>
      <c r="E25" s="80">
        <v>29.93</v>
      </c>
      <c r="F25" s="80">
        <v>3.3099999999999987</v>
      </c>
    </row>
    <row r="26" spans="1:6" x14ac:dyDescent="0.2">
      <c r="A26" s="41">
        <v>3</v>
      </c>
      <c r="B26" s="53">
        <v>14</v>
      </c>
      <c r="C26" s="41" t="s">
        <v>41</v>
      </c>
      <c r="D26" s="41">
        <v>2005</v>
      </c>
      <c r="E26" s="80">
        <v>29.94</v>
      </c>
      <c r="F26" s="80">
        <v>3.3200000000000003</v>
      </c>
    </row>
    <row r="27" spans="1:6" x14ac:dyDescent="0.2">
      <c r="A27" s="41">
        <v>18</v>
      </c>
      <c r="B27" s="53">
        <v>37</v>
      </c>
      <c r="C27" s="41" t="s">
        <v>60</v>
      </c>
      <c r="D27" s="41">
        <v>2003</v>
      </c>
      <c r="E27" s="80">
        <v>29.98</v>
      </c>
      <c r="F27" s="80">
        <v>3.3599999999999994</v>
      </c>
    </row>
    <row r="28" spans="1:6" x14ac:dyDescent="0.2">
      <c r="A28" s="41">
        <v>13</v>
      </c>
      <c r="B28" s="53">
        <v>14</v>
      </c>
      <c r="C28" s="41" t="s">
        <v>41</v>
      </c>
      <c r="D28" s="41">
        <v>2005</v>
      </c>
      <c r="E28" s="80">
        <v>30.04</v>
      </c>
      <c r="F28" s="80">
        <v>3.4199999999999982</v>
      </c>
    </row>
    <row r="29" spans="1:6" x14ac:dyDescent="0.2">
      <c r="A29" s="41">
        <v>57</v>
      </c>
      <c r="B29" s="53">
        <v>74</v>
      </c>
      <c r="C29" s="41" t="s">
        <v>97</v>
      </c>
      <c r="D29" s="41">
        <v>2006</v>
      </c>
      <c r="E29" s="80">
        <v>30.07</v>
      </c>
      <c r="F29" s="80">
        <v>3.4499999999999993</v>
      </c>
    </row>
    <row r="30" spans="1:6" x14ac:dyDescent="0.2">
      <c r="A30" s="41">
        <v>43</v>
      </c>
      <c r="B30" s="53">
        <v>11</v>
      </c>
      <c r="C30" s="41" t="s">
        <v>34</v>
      </c>
      <c r="D30" s="41">
        <v>2006</v>
      </c>
      <c r="E30" s="80">
        <v>30.07</v>
      </c>
      <c r="F30" s="80">
        <v>3.4499999999999993</v>
      </c>
    </row>
    <row r="31" spans="1:6" x14ac:dyDescent="0.2">
      <c r="A31" s="41">
        <v>7</v>
      </c>
      <c r="B31" s="53">
        <v>82</v>
      </c>
      <c r="C31" s="41" t="s">
        <v>112</v>
      </c>
      <c r="D31" s="41">
        <v>2004</v>
      </c>
      <c r="E31" s="80">
        <v>30.23</v>
      </c>
      <c r="F31" s="80">
        <v>3.6099999999999994</v>
      </c>
    </row>
    <row r="32" spans="1:6" x14ac:dyDescent="0.2">
      <c r="A32" s="41">
        <v>41</v>
      </c>
      <c r="B32" s="53">
        <v>74</v>
      </c>
      <c r="C32" s="41" t="s">
        <v>97</v>
      </c>
      <c r="D32" s="41">
        <v>2006</v>
      </c>
      <c r="E32" s="80">
        <v>30.38</v>
      </c>
      <c r="F32" s="80">
        <v>3.759999999999998</v>
      </c>
    </row>
    <row r="33" spans="1:6" x14ac:dyDescent="0.2">
      <c r="A33" s="41">
        <v>25</v>
      </c>
      <c r="B33" s="53">
        <v>74</v>
      </c>
      <c r="C33" s="41" t="s">
        <v>97</v>
      </c>
      <c r="D33" s="41">
        <v>2006</v>
      </c>
      <c r="E33" s="80">
        <v>30.68</v>
      </c>
      <c r="F33" s="80">
        <v>4.0599999999999987</v>
      </c>
    </row>
    <row r="34" spans="1:6" x14ac:dyDescent="0.2">
      <c r="A34" s="41">
        <v>46</v>
      </c>
      <c r="B34" s="53">
        <v>37</v>
      </c>
      <c r="C34" s="41" t="s">
        <v>60</v>
      </c>
      <c r="D34" s="41">
        <v>2003</v>
      </c>
      <c r="E34" s="80">
        <v>30.71</v>
      </c>
      <c r="F34" s="80">
        <v>4.09</v>
      </c>
    </row>
    <row r="35" spans="1:6" x14ac:dyDescent="0.2">
      <c r="A35" s="41">
        <v>33</v>
      </c>
      <c r="B35" s="53">
        <v>43</v>
      </c>
      <c r="C35" s="41" t="s">
        <v>65</v>
      </c>
      <c r="D35" s="41">
        <v>2008</v>
      </c>
      <c r="E35" s="80">
        <v>30.88</v>
      </c>
      <c r="F35" s="80">
        <v>4.259999999999998</v>
      </c>
    </row>
    <row r="36" spans="1:6" x14ac:dyDescent="0.2">
      <c r="A36" s="41">
        <v>10</v>
      </c>
      <c r="B36" s="53">
        <v>43</v>
      </c>
      <c r="C36" s="41" t="s">
        <v>65</v>
      </c>
      <c r="D36" s="41">
        <v>2008</v>
      </c>
      <c r="E36" s="80">
        <v>30.98</v>
      </c>
      <c r="F36" s="80">
        <v>4.3599999999999994</v>
      </c>
    </row>
    <row r="37" spans="1:6" x14ac:dyDescent="0.2">
      <c r="A37" s="41">
        <v>50</v>
      </c>
      <c r="B37" s="53">
        <v>43</v>
      </c>
      <c r="C37" s="41" t="s">
        <v>65</v>
      </c>
      <c r="D37" s="41">
        <v>2008</v>
      </c>
      <c r="E37" s="80">
        <v>31</v>
      </c>
      <c r="F37" s="80">
        <v>4.379999999999999</v>
      </c>
    </row>
    <row r="38" spans="1:6" x14ac:dyDescent="0.2">
      <c r="A38" s="41">
        <v>23</v>
      </c>
      <c r="B38" s="53">
        <v>84</v>
      </c>
      <c r="C38" s="41" t="s">
        <v>119</v>
      </c>
      <c r="D38" s="41">
        <v>2006</v>
      </c>
      <c r="E38" s="80">
        <v>31.01</v>
      </c>
      <c r="F38" s="80">
        <v>4.3900000000000006</v>
      </c>
    </row>
    <row r="39" spans="1:6" x14ac:dyDescent="0.2">
      <c r="A39" s="41">
        <v>17</v>
      </c>
      <c r="B39" s="53">
        <v>82</v>
      </c>
      <c r="C39" s="41" t="s">
        <v>112</v>
      </c>
      <c r="D39" s="41">
        <v>2004</v>
      </c>
      <c r="E39" s="80">
        <v>31.17</v>
      </c>
      <c r="F39" s="80">
        <v>4.5500000000000007</v>
      </c>
    </row>
    <row r="40" spans="1:6" x14ac:dyDescent="0.2">
      <c r="A40" s="41">
        <v>21</v>
      </c>
      <c r="B40" s="53">
        <v>43</v>
      </c>
      <c r="C40" s="41" t="s">
        <v>65</v>
      </c>
      <c r="D40" s="41">
        <v>2008</v>
      </c>
      <c r="E40" s="80">
        <v>31.21</v>
      </c>
      <c r="F40" s="80">
        <v>4.59</v>
      </c>
    </row>
    <row r="41" spans="1:6" x14ac:dyDescent="0.2">
      <c r="A41" s="41">
        <v>26</v>
      </c>
      <c r="B41" s="53">
        <v>82</v>
      </c>
      <c r="C41" s="41" t="s">
        <v>112</v>
      </c>
      <c r="D41" s="41">
        <v>2004</v>
      </c>
      <c r="E41" s="80">
        <v>31.25</v>
      </c>
      <c r="F41" s="80">
        <v>4.629999999999999</v>
      </c>
    </row>
    <row r="42" spans="1:6" x14ac:dyDescent="0.2">
      <c r="A42" s="41">
        <v>29</v>
      </c>
      <c r="B42" s="53">
        <v>127</v>
      </c>
      <c r="C42" s="41" t="s">
        <v>142</v>
      </c>
      <c r="D42" s="41">
        <v>2004</v>
      </c>
      <c r="E42" s="80">
        <v>31.45</v>
      </c>
      <c r="F42" s="80">
        <v>4.8299999999999983</v>
      </c>
    </row>
    <row r="43" spans="1:6" x14ac:dyDescent="0.2">
      <c r="A43" s="41">
        <v>71</v>
      </c>
      <c r="B43" s="53">
        <v>82</v>
      </c>
      <c r="C43" s="41" t="s">
        <v>112</v>
      </c>
      <c r="D43" s="41">
        <v>2004</v>
      </c>
      <c r="E43" s="80">
        <v>31.59</v>
      </c>
      <c r="F43" s="80">
        <v>4.9699999999999989</v>
      </c>
    </row>
    <row r="44" spans="1:6" x14ac:dyDescent="0.2">
      <c r="A44" s="41">
        <v>63</v>
      </c>
      <c r="B44" s="53">
        <v>43</v>
      </c>
      <c r="C44" s="41" t="s">
        <v>65</v>
      </c>
      <c r="D44" s="41">
        <v>2008</v>
      </c>
      <c r="E44" s="80">
        <v>31.61</v>
      </c>
      <c r="F44" s="80">
        <v>4.9899999999999984</v>
      </c>
    </row>
    <row r="45" spans="1:6" x14ac:dyDescent="0.2">
      <c r="A45" s="41">
        <v>44</v>
      </c>
      <c r="B45" s="53">
        <v>82</v>
      </c>
      <c r="C45" s="41" t="s">
        <v>112</v>
      </c>
      <c r="D45" s="41">
        <v>2004</v>
      </c>
      <c r="E45" s="80">
        <v>31.81</v>
      </c>
      <c r="F45" s="80">
        <v>5.1899999999999977</v>
      </c>
    </row>
    <row r="46" spans="1:6" x14ac:dyDescent="0.2">
      <c r="A46" s="41">
        <v>36</v>
      </c>
      <c r="B46" s="53">
        <v>14</v>
      </c>
      <c r="C46" s="41" t="s">
        <v>41</v>
      </c>
      <c r="D46" s="41">
        <v>2005</v>
      </c>
      <c r="E46" s="80">
        <v>31.9</v>
      </c>
      <c r="F46" s="80">
        <v>5.2799999999999976</v>
      </c>
    </row>
    <row r="47" spans="1:6" x14ac:dyDescent="0.2">
      <c r="A47" s="41">
        <v>35</v>
      </c>
      <c r="B47" s="53">
        <v>84</v>
      </c>
      <c r="C47" s="41" t="s">
        <v>119</v>
      </c>
      <c r="D47" s="41">
        <v>2006</v>
      </c>
      <c r="E47" s="80">
        <v>32.020000000000003</v>
      </c>
      <c r="F47" s="80">
        <v>5.4000000000000021</v>
      </c>
    </row>
    <row r="48" spans="1:6" x14ac:dyDescent="0.2">
      <c r="A48" s="41">
        <v>53</v>
      </c>
      <c r="B48" s="53">
        <v>84</v>
      </c>
      <c r="C48" s="41" t="s">
        <v>119</v>
      </c>
      <c r="D48" s="41">
        <v>2006</v>
      </c>
      <c r="E48" s="80">
        <v>32.19</v>
      </c>
      <c r="F48" s="80">
        <v>5.5699999999999967</v>
      </c>
    </row>
    <row r="49" spans="1:6" x14ac:dyDescent="0.2">
      <c r="A49" s="41">
        <v>61</v>
      </c>
      <c r="B49" s="53">
        <v>127</v>
      </c>
      <c r="C49" s="41" t="s">
        <v>142</v>
      </c>
      <c r="D49" s="41">
        <v>2004</v>
      </c>
      <c r="E49" s="80">
        <v>32.36</v>
      </c>
      <c r="F49" s="80">
        <v>5.7399999999999984</v>
      </c>
    </row>
    <row r="50" spans="1:6" x14ac:dyDescent="0.2">
      <c r="A50" s="41">
        <v>73</v>
      </c>
      <c r="B50" s="53">
        <v>127</v>
      </c>
      <c r="C50" s="41" t="s">
        <v>142</v>
      </c>
      <c r="D50" s="41">
        <v>2004</v>
      </c>
      <c r="E50" s="80">
        <v>32.43</v>
      </c>
      <c r="F50" s="80">
        <v>5.8099999999999987</v>
      </c>
    </row>
    <row r="51" spans="1:6" x14ac:dyDescent="0.2">
      <c r="A51" s="41">
        <v>68</v>
      </c>
      <c r="B51" s="53">
        <v>14</v>
      </c>
      <c r="C51" s="41" t="s">
        <v>41</v>
      </c>
      <c r="D51" s="41">
        <v>2005</v>
      </c>
      <c r="E51" s="80">
        <v>32.67</v>
      </c>
      <c r="F51" s="80">
        <v>6.0500000000000007</v>
      </c>
    </row>
    <row r="52" spans="1:6" x14ac:dyDescent="0.2">
      <c r="A52" s="41">
        <v>59</v>
      </c>
      <c r="B52" s="53">
        <v>82</v>
      </c>
      <c r="C52" s="41" t="s">
        <v>112</v>
      </c>
      <c r="D52" s="41">
        <v>2004</v>
      </c>
      <c r="E52" s="80">
        <v>32.68</v>
      </c>
      <c r="F52" s="80">
        <v>6.0599999999999987</v>
      </c>
    </row>
    <row r="53" spans="1:6" x14ac:dyDescent="0.2">
      <c r="A53" s="41">
        <v>24</v>
      </c>
      <c r="B53" s="53">
        <v>14</v>
      </c>
      <c r="C53" s="41" t="s">
        <v>41</v>
      </c>
      <c r="D53" s="41">
        <v>2005</v>
      </c>
      <c r="E53" s="80">
        <v>32.840000000000003</v>
      </c>
      <c r="F53" s="80">
        <v>6.2200000000000024</v>
      </c>
    </row>
    <row r="54" spans="1:6" x14ac:dyDescent="0.2">
      <c r="A54" s="41">
        <v>2</v>
      </c>
      <c r="B54" s="53">
        <v>38</v>
      </c>
      <c r="C54" s="41" t="s">
        <v>61</v>
      </c>
      <c r="D54" s="41">
        <v>2004</v>
      </c>
      <c r="E54" s="80">
        <v>32.85</v>
      </c>
      <c r="F54" s="80">
        <v>6.23</v>
      </c>
    </row>
    <row r="55" spans="1:6" x14ac:dyDescent="0.2">
      <c r="A55" s="41">
        <v>47</v>
      </c>
      <c r="B55" s="53">
        <v>127</v>
      </c>
      <c r="C55" s="41" t="s">
        <v>142</v>
      </c>
      <c r="D55" s="41">
        <v>2004</v>
      </c>
      <c r="E55" s="80">
        <v>33.17</v>
      </c>
      <c r="F55" s="80">
        <v>6.5500000000000007</v>
      </c>
    </row>
    <row r="56" spans="1:6" x14ac:dyDescent="0.2">
      <c r="A56" s="41">
        <v>51</v>
      </c>
      <c r="B56" s="53">
        <v>45</v>
      </c>
      <c r="C56" s="41" t="s">
        <v>67</v>
      </c>
      <c r="D56" s="41">
        <v>2008</v>
      </c>
      <c r="E56" s="80">
        <v>34.11</v>
      </c>
      <c r="F56" s="80">
        <v>7.4899999999999984</v>
      </c>
    </row>
    <row r="57" spans="1:6" x14ac:dyDescent="0.2">
      <c r="A57" s="41">
        <v>22</v>
      </c>
      <c r="B57" s="53">
        <v>45</v>
      </c>
      <c r="C57" s="41" t="s">
        <v>67</v>
      </c>
      <c r="D57" s="41">
        <v>2008</v>
      </c>
      <c r="E57" s="80">
        <v>34.26</v>
      </c>
      <c r="F57" s="80">
        <v>7.639999999999997</v>
      </c>
    </row>
    <row r="58" spans="1:6" x14ac:dyDescent="0.2">
      <c r="A58" s="41">
        <v>54</v>
      </c>
      <c r="B58" s="53">
        <v>14</v>
      </c>
      <c r="C58" s="41" t="s">
        <v>41</v>
      </c>
      <c r="D58" s="41">
        <v>2005</v>
      </c>
      <c r="E58" s="80">
        <v>34.46</v>
      </c>
      <c r="F58" s="80">
        <v>7.84</v>
      </c>
    </row>
    <row r="59" spans="1:6" x14ac:dyDescent="0.2">
      <c r="A59" s="41">
        <v>62</v>
      </c>
      <c r="B59" s="53">
        <v>45</v>
      </c>
      <c r="C59" s="41" t="s">
        <v>67</v>
      </c>
      <c r="D59" s="41">
        <v>2008</v>
      </c>
      <c r="E59" s="80">
        <v>34.700000000000003</v>
      </c>
      <c r="F59" s="80">
        <v>8.0800000000000018</v>
      </c>
    </row>
    <row r="60" spans="1:6" x14ac:dyDescent="0.2">
      <c r="A60" s="41">
        <v>11</v>
      </c>
      <c r="B60" s="53">
        <v>45</v>
      </c>
      <c r="C60" s="41" t="s">
        <v>67</v>
      </c>
      <c r="D60" s="41">
        <v>2008</v>
      </c>
      <c r="E60" s="80">
        <v>34.75</v>
      </c>
      <c r="F60" s="80">
        <v>8.129999999999999</v>
      </c>
    </row>
    <row r="61" spans="1:6" x14ac:dyDescent="0.2">
      <c r="A61" s="41">
        <v>28</v>
      </c>
      <c r="B61" s="53">
        <v>93</v>
      </c>
      <c r="C61" s="41" t="s">
        <v>132</v>
      </c>
      <c r="D61" s="41">
        <v>2007</v>
      </c>
      <c r="E61" s="80">
        <v>35.270000000000003</v>
      </c>
      <c r="F61" s="80">
        <v>8.6500000000000021</v>
      </c>
    </row>
    <row r="62" spans="1:6" x14ac:dyDescent="0.2">
      <c r="A62" s="41">
        <v>42</v>
      </c>
      <c r="B62" s="53">
        <v>38</v>
      </c>
      <c r="C62" s="41" t="s">
        <v>61</v>
      </c>
      <c r="D62" s="41">
        <v>2004</v>
      </c>
      <c r="E62" s="80">
        <v>35.64</v>
      </c>
      <c r="F62" s="80">
        <v>9.02</v>
      </c>
    </row>
    <row r="63" spans="1:6" x14ac:dyDescent="0.2">
      <c r="A63" s="41">
        <v>15</v>
      </c>
      <c r="B63" s="53">
        <v>38</v>
      </c>
      <c r="C63" s="41" t="s">
        <v>61</v>
      </c>
      <c r="D63" s="41">
        <v>2004</v>
      </c>
      <c r="E63" s="80">
        <v>35.89</v>
      </c>
      <c r="F63" s="80">
        <v>9.27</v>
      </c>
    </row>
    <row r="64" spans="1:6" x14ac:dyDescent="0.2">
      <c r="A64" s="41">
        <v>34</v>
      </c>
      <c r="B64" s="53">
        <v>45</v>
      </c>
      <c r="C64" s="41" t="s">
        <v>67</v>
      </c>
      <c r="D64" s="41">
        <v>2008</v>
      </c>
      <c r="E64" s="80">
        <v>36.020000000000003</v>
      </c>
      <c r="F64" s="80">
        <v>9.4000000000000021</v>
      </c>
    </row>
    <row r="65" spans="1:6" x14ac:dyDescent="0.2">
      <c r="A65" s="41">
        <v>40</v>
      </c>
      <c r="B65" s="53">
        <v>54</v>
      </c>
      <c r="C65" s="41" t="s">
        <v>73</v>
      </c>
      <c r="D65" s="41">
        <v>2007</v>
      </c>
      <c r="E65" s="80">
        <v>36.26</v>
      </c>
      <c r="F65" s="80">
        <v>9.639999999999997</v>
      </c>
    </row>
    <row r="66" spans="1:6" x14ac:dyDescent="0.2">
      <c r="A66" s="41">
        <v>55</v>
      </c>
      <c r="B66" s="53">
        <v>54</v>
      </c>
      <c r="C66" s="41" t="s">
        <v>73</v>
      </c>
      <c r="D66" s="41">
        <v>2007</v>
      </c>
      <c r="E66" s="80">
        <v>37.229999999999997</v>
      </c>
      <c r="F66" s="80">
        <v>10.609999999999996</v>
      </c>
    </row>
    <row r="67" spans="1:6" x14ac:dyDescent="0.2">
      <c r="A67" s="41">
        <v>37</v>
      </c>
      <c r="B67" s="53">
        <v>55</v>
      </c>
      <c r="C67" s="41" t="s">
        <v>74</v>
      </c>
      <c r="D67" s="41">
        <v>2009</v>
      </c>
      <c r="E67" s="80">
        <v>37.26</v>
      </c>
      <c r="F67" s="80">
        <v>10.639999999999997</v>
      </c>
    </row>
    <row r="68" spans="1:6" x14ac:dyDescent="0.2">
      <c r="A68" s="41">
        <v>56</v>
      </c>
      <c r="B68" s="53">
        <v>55</v>
      </c>
      <c r="C68" s="41" t="s">
        <v>74</v>
      </c>
      <c r="D68" s="41">
        <v>2009</v>
      </c>
      <c r="E68" s="80">
        <v>38.29</v>
      </c>
      <c r="F68" s="80">
        <v>11.669999999999998</v>
      </c>
    </row>
    <row r="69" spans="1:6" x14ac:dyDescent="0.2">
      <c r="A69" s="41">
        <v>38</v>
      </c>
      <c r="B69" s="53">
        <v>128</v>
      </c>
      <c r="C69" s="41" t="s">
        <v>144</v>
      </c>
      <c r="D69" s="41">
        <v>2009</v>
      </c>
      <c r="E69" s="80">
        <v>38.93</v>
      </c>
      <c r="F69" s="80">
        <v>12.309999999999999</v>
      </c>
    </row>
    <row r="70" spans="1:6" x14ac:dyDescent="0.2">
      <c r="A70" s="41">
        <v>39</v>
      </c>
      <c r="B70" s="53">
        <v>129</v>
      </c>
      <c r="C70" s="41" t="s">
        <v>145</v>
      </c>
      <c r="D70" s="41">
        <v>2009</v>
      </c>
      <c r="E70" s="80">
        <v>40.64</v>
      </c>
      <c r="F70" s="80">
        <v>14.02</v>
      </c>
    </row>
    <row r="71" spans="1:6" x14ac:dyDescent="0.2">
      <c r="A71" s="41">
        <v>32</v>
      </c>
      <c r="B71" s="53">
        <v>94</v>
      </c>
      <c r="C71" s="41" t="s">
        <v>496</v>
      </c>
      <c r="D71" s="41">
        <v>2009</v>
      </c>
      <c r="E71" s="80">
        <v>42.84</v>
      </c>
      <c r="F71" s="80">
        <v>16.220000000000002</v>
      </c>
    </row>
    <row r="72" spans="1:6" x14ac:dyDescent="0.2">
      <c r="A72">
        <v>45</v>
      </c>
      <c r="B72" s="53">
        <v>93</v>
      </c>
      <c r="C72" s="41" t="s">
        <v>132</v>
      </c>
      <c r="D72" s="41">
        <v>2007</v>
      </c>
      <c r="E72" s="80">
        <v>43.85</v>
      </c>
      <c r="F72" s="80">
        <v>17.23</v>
      </c>
    </row>
    <row r="73" spans="1:6" x14ac:dyDescent="0.2">
      <c r="A73">
        <v>66</v>
      </c>
      <c r="B73" s="53">
        <v>94</v>
      </c>
      <c r="C73" s="41" t="s">
        <v>496</v>
      </c>
      <c r="D73" s="41">
        <v>2009</v>
      </c>
      <c r="E73" s="80">
        <v>44.34</v>
      </c>
      <c r="F73" s="80">
        <v>17.720000000000002</v>
      </c>
    </row>
    <row r="74" spans="1:6" x14ac:dyDescent="0.2">
      <c r="A74">
        <v>52</v>
      </c>
      <c r="B74" s="53">
        <v>94</v>
      </c>
      <c r="C74" s="41" t="s">
        <v>496</v>
      </c>
      <c r="D74" s="41">
        <v>2009</v>
      </c>
      <c r="E74" s="80">
        <v>44.37</v>
      </c>
      <c r="F74" s="80">
        <v>17.749999999999996</v>
      </c>
    </row>
    <row r="75" spans="1:6" x14ac:dyDescent="0.2">
      <c r="C75" s="41"/>
      <c r="D75" s="41"/>
    </row>
    <row r="76" spans="1:6" x14ac:dyDescent="0.2">
      <c r="C76" s="41"/>
      <c r="D76" s="41"/>
    </row>
  </sheetData>
  <sortState xmlns:xlrd2="http://schemas.microsoft.com/office/spreadsheetml/2017/richdata2" ref="A2:F76">
    <sortCondition ref="E2:E76"/>
  </sortState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115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132</v>
      </c>
      <c r="B2">
        <v>10</v>
      </c>
      <c r="C2" t="s">
        <v>32</v>
      </c>
      <c r="D2">
        <v>2001</v>
      </c>
      <c r="E2" s="80">
        <v>36.06</v>
      </c>
    </row>
    <row r="3" spans="1:6" x14ac:dyDescent="0.2">
      <c r="A3">
        <v>188</v>
      </c>
      <c r="B3">
        <v>10</v>
      </c>
      <c r="C3" t="s">
        <v>32</v>
      </c>
      <c r="D3">
        <v>2001</v>
      </c>
      <c r="E3" s="80">
        <v>36.32</v>
      </c>
      <c r="F3" s="80">
        <v>0.25999999999999801</v>
      </c>
    </row>
    <row r="4" spans="1:6" x14ac:dyDescent="0.2">
      <c r="A4">
        <v>220</v>
      </c>
      <c r="B4">
        <v>10</v>
      </c>
      <c r="C4" t="s">
        <v>32</v>
      </c>
      <c r="D4">
        <v>2001</v>
      </c>
      <c r="E4" s="80">
        <v>36.33</v>
      </c>
      <c r="F4" s="80">
        <v>0.26999999999999602</v>
      </c>
    </row>
    <row r="5" spans="1:6" x14ac:dyDescent="0.2">
      <c r="A5">
        <v>147</v>
      </c>
      <c r="B5">
        <v>10</v>
      </c>
      <c r="C5" t="s">
        <v>32</v>
      </c>
      <c r="D5">
        <v>2001</v>
      </c>
      <c r="E5" s="80">
        <v>36.33</v>
      </c>
      <c r="F5" s="80">
        <v>0.26999999999999602</v>
      </c>
    </row>
    <row r="6" spans="1:6" x14ac:dyDescent="0.2">
      <c r="A6">
        <v>164</v>
      </c>
      <c r="B6">
        <v>10</v>
      </c>
      <c r="C6" t="s">
        <v>32</v>
      </c>
      <c r="D6">
        <v>2001</v>
      </c>
      <c r="E6" s="80">
        <v>36.67</v>
      </c>
      <c r="F6" s="80">
        <v>0.60999999999999943</v>
      </c>
    </row>
    <row r="7" spans="1:6" x14ac:dyDescent="0.2">
      <c r="A7">
        <v>203</v>
      </c>
      <c r="B7">
        <v>10</v>
      </c>
      <c r="C7" t="s">
        <v>32</v>
      </c>
      <c r="D7">
        <v>2001</v>
      </c>
      <c r="E7" s="80">
        <v>36.82</v>
      </c>
      <c r="F7" s="80">
        <v>0.75999999999999801</v>
      </c>
    </row>
    <row r="8" spans="1:6" x14ac:dyDescent="0.2">
      <c r="A8" s="68">
        <v>119</v>
      </c>
      <c r="B8" s="68">
        <v>10</v>
      </c>
      <c r="C8" s="68" t="s">
        <v>32</v>
      </c>
      <c r="D8" s="68">
        <v>2001</v>
      </c>
      <c r="E8" s="435">
        <v>37.01</v>
      </c>
      <c r="F8" s="80">
        <v>0.94999999999999574</v>
      </c>
    </row>
    <row r="9" spans="1:6" x14ac:dyDescent="0.2">
      <c r="A9">
        <v>166</v>
      </c>
      <c r="B9">
        <v>40</v>
      </c>
      <c r="C9">
        <v>0</v>
      </c>
      <c r="D9">
        <v>0</v>
      </c>
      <c r="E9" s="80">
        <v>37.03</v>
      </c>
      <c r="F9" s="80">
        <v>0.96999999999999886</v>
      </c>
    </row>
    <row r="10" spans="1:6" x14ac:dyDescent="0.2">
      <c r="A10">
        <v>187</v>
      </c>
      <c r="B10">
        <v>8</v>
      </c>
      <c r="C10" t="s">
        <v>28</v>
      </c>
      <c r="D10">
        <v>2000</v>
      </c>
      <c r="E10" s="80">
        <v>37.369999999999997</v>
      </c>
      <c r="F10" s="80">
        <v>1.3099999999999952</v>
      </c>
    </row>
    <row r="11" spans="1:6" x14ac:dyDescent="0.2">
      <c r="A11">
        <v>149</v>
      </c>
      <c r="B11">
        <v>40</v>
      </c>
      <c r="C11">
        <v>0</v>
      </c>
      <c r="D11">
        <v>0</v>
      </c>
      <c r="E11" s="80">
        <v>37.54</v>
      </c>
      <c r="F11" s="80">
        <v>1.4799999999999969</v>
      </c>
    </row>
    <row r="12" spans="1:6" x14ac:dyDescent="0.2">
      <c r="A12">
        <v>121</v>
      </c>
      <c r="B12">
        <v>40</v>
      </c>
      <c r="C12">
        <v>0</v>
      </c>
      <c r="D12">
        <v>0</v>
      </c>
      <c r="E12" s="80">
        <v>37.549999999999997</v>
      </c>
      <c r="F12" s="80">
        <v>1.4899999999999949</v>
      </c>
    </row>
    <row r="13" spans="1:6" x14ac:dyDescent="0.2">
      <c r="A13">
        <v>148</v>
      </c>
      <c r="B13">
        <v>8</v>
      </c>
      <c r="C13" t="s">
        <v>28</v>
      </c>
      <c r="D13">
        <v>2000</v>
      </c>
      <c r="E13" s="80">
        <v>37.79</v>
      </c>
      <c r="F13" s="80">
        <v>1.7299999999999969</v>
      </c>
    </row>
    <row r="14" spans="1:6" x14ac:dyDescent="0.2">
      <c r="A14">
        <v>189</v>
      </c>
      <c r="B14">
        <v>40</v>
      </c>
      <c r="C14">
        <v>0</v>
      </c>
      <c r="D14">
        <v>0</v>
      </c>
      <c r="E14" s="80">
        <v>37.85</v>
      </c>
      <c r="F14" s="80">
        <v>1.7899999999999991</v>
      </c>
    </row>
    <row r="15" spans="1:6" x14ac:dyDescent="0.2">
      <c r="A15">
        <v>209</v>
      </c>
      <c r="B15">
        <v>40</v>
      </c>
      <c r="C15">
        <v>0</v>
      </c>
      <c r="D15">
        <v>0</v>
      </c>
      <c r="E15" s="80">
        <v>37.950000000000003</v>
      </c>
      <c r="F15" s="80">
        <v>1.8900000000000006</v>
      </c>
    </row>
    <row r="16" spans="1:6" x14ac:dyDescent="0.2">
      <c r="A16">
        <v>226</v>
      </c>
      <c r="B16">
        <v>40</v>
      </c>
      <c r="C16">
        <v>0</v>
      </c>
      <c r="D16">
        <v>0</v>
      </c>
      <c r="E16" s="80">
        <v>37.96</v>
      </c>
      <c r="F16" s="80">
        <v>1.8999999999999986</v>
      </c>
    </row>
    <row r="17" spans="1:6" x14ac:dyDescent="0.2">
      <c r="A17">
        <v>163</v>
      </c>
      <c r="B17">
        <v>8</v>
      </c>
      <c r="C17" t="s">
        <v>28</v>
      </c>
      <c r="D17">
        <v>2000</v>
      </c>
      <c r="E17" s="80">
        <v>38.24</v>
      </c>
      <c r="F17" s="80">
        <v>2.1799999999999997</v>
      </c>
    </row>
    <row r="18" spans="1:6" x14ac:dyDescent="0.2">
      <c r="A18">
        <v>201</v>
      </c>
      <c r="B18">
        <v>8</v>
      </c>
      <c r="C18" t="s">
        <v>28</v>
      </c>
      <c r="D18">
        <v>2000</v>
      </c>
      <c r="E18" s="80">
        <v>38.299999999999997</v>
      </c>
      <c r="F18" s="80">
        <v>2.2399999999999949</v>
      </c>
    </row>
    <row r="19" spans="1:6" x14ac:dyDescent="0.2">
      <c r="A19">
        <v>133</v>
      </c>
      <c r="B19">
        <v>40</v>
      </c>
      <c r="C19">
        <v>0</v>
      </c>
      <c r="D19">
        <v>0</v>
      </c>
      <c r="E19" s="80">
        <v>38.380000000000003</v>
      </c>
      <c r="F19" s="80">
        <v>2.3200000000000003</v>
      </c>
    </row>
    <row r="20" spans="1:6" x14ac:dyDescent="0.2">
      <c r="A20">
        <v>179</v>
      </c>
      <c r="B20">
        <v>23</v>
      </c>
      <c r="C20" t="s">
        <v>50</v>
      </c>
      <c r="D20">
        <v>2001</v>
      </c>
      <c r="E20" s="80">
        <v>38.67</v>
      </c>
      <c r="F20" s="80">
        <v>2.6099999999999994</v>
      </c>
    </row>
    <row r="21" spans="1:6" x14ac:dyDescent="0.2">
      <c r="A21">
        <v>216</v>
      </c>
      <c r="B21">
        <v>23</v>
      </c>
      <c r="C21" t="s">
        <v>50</v>
      </c>
      <c r="D21">
        <v>2001</v>
      </c>
      <c r="E21" s="80">
        <v>38.700000000000003</v>
      </c>
      <c r="F21" s="80">
        <v>2.6400000000000006</v>
      </c>
    </row>
    <row r="22" spans="1:6" x14ac:dyDescent="0.2">
      <c r="A22">
        <v>219</v>
      </c>
      <c r="B22">
        <v>8</v>
      </c>
      <c r="C22" t="s">
        <v>28</v>
      </c>
      <c r="D22">
        <v>2000</v>
      </c>
      <c r="E22" s="80">
        <v>38.85</v>
      </c>
      <c r="F22" s="80">
        <v>2.7899999999999991</v>
      </c>
    </row>
    <row r="23" spans="1:6" x14ac:dyDescent="0.2">
      <c r="A23">
        <v>172</v>
      </c>
      <c r="B23">
        <v>23</v>
      </c>
      <c r="C23" t="s">
        <v>50</v>
      </c>
      <c r="D23">
        <v>2001</v>
      </c>
      <c r="E23" s="80">
        <v>38.96</v>
      </c>
      <c r="F23" s="80">
        <v>2.8999999999999986</v>
      </c>
    </row>
    <row r="24" spans="1:6" x14ac:dyDescent="0.2">
      <c r="A24">
        <v>142</v>
      </c>
      <c r="B24">
        <v>20</v>
      </c>
      <c r="C24" t="s">
        <v>500</v>
      </c>
      <c r="D24">
        <v>2011</v>
      </c>
      <c r="E24" s="80">
        <v>39.08</v>
      </c>
      <c r="F24" s="80">
        <v>3.019999999999996</v>
      </c>
    </row>
    <row r="25" spans="1:6" x14ac:dyDescent="0.2">
      <c r="A25">
        <v>160</v>
      </c>
      <c r="B25">
        <v>20</v>
      </c>
      <c r="C25" t="s">
        <v>500</v>
      </c>
      <c r="D25">
        <v>2011</v>
      </c>
      <c r="E25" s="80">
        <v>39.39</v>
      </c>
      <c r="F25" s="80">
        <v>3.3299999999999983</v>
      </c>
    </row>
    <row r="26" spans="1:6" x14ac:dyDescent="0.2">
      <c r="A26">
        <v>180</v>
      </c>
      <c r="B26">
        <v>20</v>
      </c>
      <c r="C26" t="s">
        <v>500</v>
      </c>
      <c r="D26">
        <v>2011</v>
      </c>
      <c r="E26" s="80">
        <v>39.409999999999997</v>
      </c>
      <c r="F26" s="80">
        <v>3.3499999999999943</v>
      </c>
    </row>
    <row r="27" spans="1:6" x14ac:dyDescent="0.2">
      <c r="A27">
        <v>158</v>
      </c>
      <c r="B27">
        <v>23</v>
      </c>
      <c r="C27" t="s">
        <v>50</v>
      </c>
      <c r="D27">
        <v>2001</v>
      </c>
      <c r="E27" s="80">
        <v>39.6</v>
      </c>
      <c r="F27" s="80">
        <v>3.5399999999999991</v>
      </c>
    </row>
    <row r="28" spans="1:6" x14ac:dyDescent="0.2">
      <c r="A28">
        <v>198</v>
      </c>
      <c r="B28">
        <v>23</v>
      </c>
      <c r="C28" t="s">
        <v>50</v>
      </c>
      <c r="D28">
        <v>2001</v>
      </c>
      <c r="E28" s="80">
        <v>39.659999999999997</v>
      </c>
      <c r="F28" s="80">
        <v>3.5999999999999943</v>
      </c>
    </row>
    <row r="29" spans="1:6" x14ac:dyDescent="0.2">
      <c r="A29">
        <v>138</v>
      </c>
      <c r="B29">
        <v>3</v>
      </c>
      <c r="C29" t="s">
        <v>15</v>
      </c>
      <c r="D29">
        <v>2003</v>
      </c>
      <c r="E29" s="80">
        <v>39.67</v>
      </c>
      <c r="F29" s="80">
        <v>3.6099999999999994</v>
      </c>
    </row>
    <row r="30" spans="1:6" x14ac:dyDescent="0.2">
      <c r="A30">
        <v>141</v>
      </c>
      <c r="B30">
        <v>23</v>
      </c>
      <c r="C30" t="s">
        <v>50</v>
      </c>
      <c r="D30">
        <v>2001</v>
      </c>
      <c r="E30" s="80">
        <v>39.68</v>
      </c>
      <c r="F30" s="80">
        <v>3.6199999999999974</v>
      </c>
    </row>
    <row r="31" spans="1:6" x14ac:dyDescent="0.2">
      <c r="A31">
        <v>171</v>
      </c>
      <c r="B31">
        <v>20</v>
      </c>
      <c r="C31" t="s">
        <v>500</v>
      </c>
      <c r="D31">
        <v>2011</v>
      </c>
      <c r="E31" s="80">
        <v>39.71</v>
      </c>
      <c r="F31" s="80">
        <v>3.6499999999999986</v>
      </c>
    </row>
    <row r="32" spans="1:6" x14ac:dyDescent="0.2">
      <c r="A32">
        <v>215</v>
      </c>
      <c r="B32">
        <v>20</v>
      </c>
      <c r="C32" t="s">
        <v>500</v>
      </c>
      <c r="D32">
        <v>2011</v>
      </c>
      <c r="E32" s="80">
        <v>40.01</v>
      </c>
      <c r="F32" s="80">
        <v>3.9499999999999957</v>
      </c>
    </row>
    <row r="33" spans="1:6" x14ac:dyDescent="0.2">
      <c r="A33">
        <v>127</v>
      </c>
      <c r="B33">
        <v>3</v>
      </c>
      <c r="C33" t="s">
        <v>15</v>
      </c>
      <c r="D33">
        <v>2003</v>
      </c>
      <c r="E33" s="80">
        <v>40.1</v>
      </c>
      <c r="F33" s="80">
        <v>4.0399999999999991</v>
      </c>
    </row>
    <row r="34" spans="1:6" x14ac:dyDescent="0.2">
      <c r="A34">
        <v>199</v>
      </c>
      <c r="B34">
        <v>20</v>
      </c>
      <c r="C34" t="s">
        <v>500</v>
      </c>
      <c r="D34">
        <v>2011</v>
      </c>
      <c r="E34" s="80">
        <v>40.39</v>
      </c>
      <c r="F34" s="80">
        <v>4.3299999999999983</v>
      </c>
    </row>
    <row r="35" spans="1:6" x14ac:dyDescent="0.2">
      <c r="A35">
        <v>223</v>
      </c>
      <c r="B35">
        <v>3</v>
      </c>
      <c r="C35" t="s">
        <v>15</v>
      </c>
      <c r="D35">
        <v>2003</v>
      </c>
      <c r="E35" s="80">
        <v>40.630000000000003</v>
      </c>
      <c r="F35" s="80">
        <v>4.57</v>
      </c>
    </row>
    <row r="36" spans="1:6" x14ac:dyDescent="0.2">
      <c r="A36">
        <v>156</v>
      </c>
      <c r="B36">
        <v>3</v>
      </c>
      <c r="C36" t="s">
        <v>15</v>
      </c>
      <c r="D36">
        <v>2003</v>
      </c>
      <c r="E36" s="80">
        <v>40.97</v>
      </c>
      <c r="F36" s="80">
        <v>4.9099999999999966</v>
      </c>
    </row>
    <row r="37" spans="1:6" x14ac:dyDescent="0.2">
      <c r="A37">
        <v>205</v>
      </c>
      <c r="B37">
        <v>3</v>
      </c>
      <c r="C37" t="s">
        <v>15</v>
      </c>
      <c r="D37">
        <v>2003</v>
      </c>
      <c r="E37" s="80">
        <v>41.02</v>
      </c>
      <c r="F37" s="80">
        <v>4.9600000000000009</v>
      </c>
    </row>
    <row r="38" spans="1:6" x14ac:dyDescent="0.2">
      <c r="A38">
        <v>217</v>
      </c>
      <c r="B38">
        <v>6</v>
      </c>
      <c r="C38" t="s">
        <v>22</v>
      </c>
      <c r="D38">
        <v>2003</v>
      </c>
      <c r="E38" s="80">
        <v>41.55</v>
      </c>
      <c r="F38" s="80">
        <v>5.4899999999999949</v>
      </c>
    </row>
    <row r="39" spans="1:6" x14ac:dyDescent="0.2">
      <c r="A39">
        <v>174</v>
      </c>
      <c r="B39">
        <v>6</v>
      </c>
      <c r="C39" t="s">
        <v>22</v>
      </c>
      <c r="D39">
        <v>2003</v>
      </c>
      <c r="E39" s="80">
        <v>41.72</v>
      </c>
      <c r="F39" s="80">
        <v>5.6599999999999966</v>
      </c>
    </row>
    <row r="40" spans="1:6" x14ac:dyDescent="0.2">
      <c r="A40">
        <v>200</v>
      </c>
      <c r="B40">
        <v>6</v>
      </c>
      <c r="C40" t="s">
        <v>22</v>
      </c>
      <c r="D40">
        <v>2003</v>
      </c>
      <c r="E40" s="80">
        <v>41.77</v>
      </c>
      <c r="F40" s="80">
        <v>5.7100000000000009</v>
      </c>
    </row>
    <row r="41" spans="1:6" x14ac:dyDescent="0.2">
      <c r="A41" s="68">
        <v>120</v>
      </c>
      <c r="B41" s="68">
        <v>6</v>
      </c>
      <c r="C41" s="68" t="s">
        <v>22</v>
      </c>
      <c r="D41" s="68">
        <v>2003</v>
      </c>
      <c r="E41" s="435">
        <v>41.91</v>
      </c>
      <c r="F41" s="80">
        <v>5.8499999999999943</v>
      </c>
    </row>
    <row r="42" spans="1:6" x14ac:dyDescent="0.2">
      <c r="A42">
        <v>183</v>
      </c>
      <c r="B42">
        <v>7</v>
      </c>
      <c r="C42" t="s">
        <v>25</v>
      </c>
      <c r="D42">
        <v>2002</v>
      </c>
      <c r="E42" s="80">
        <v>41.99</v>
      </c>
      <c r="F42" s="80">
        <v>5.93</v>
      </c>
    </row>
    <row r="43" spans="1:6" x14ac:dyDescent="0.2">
      <c r="A43">
        <v>182</v>
      </c>
      <c r="B43">
        <v>6</v>
      </c>
      <c r="C43" t="s">
        <v>22</v>
      </c>
      <c r="D43">
        <v>2003</v>
      </c>
      <c r="E43" s="80">
        <v>42</v>
      </c>
      <c r="F43" s="80">
        <v>5.9399999999999977</v>
      </c>
    </row>
    <row r="44" spans="1:6" x14ac:dyDescent="0.2">
      <c r="A44">
        <v>173</v>
      </c>
      <c r="B44">
        <v>7</v>
      </c>
      <c r="C44" t="s">
        <v>25</v>
      </c>
      <c r="D44">
        <v>2002</v>
      </c>
      <c r="E44" s="80">
        <v>42.09</v>
      </c>
      <c r="F44" s="80">
        <v>6.0300000000000011</v>
      </c>
    </row>
    <row r="45" spans="1:6" x14ac:dyDescent="0.2">
      <c r="A45">
        <v>165</v>
      </c>
      <c r="B45">
        <v>6</v>
      </c>
      <c r="C45" t="s">
        <v>22</v>
      </c>
      <c r="D45">
        <v>2003</v>
      </c>
      <c r="E45" s="80">
        <v>42.23</v>
      </c>
      <c r="F45" s="80">
        <v>6.1699999999999946</v>
      </c>
    </row>
    <row r="46" spans="1:6" x14ac:dyDescent="0.2">
      <c r="A46">
        <v>146</v>
      </c>
      <c r="B46">
        <v>6</v>
      </c>
      <c r="C46" t="s">
        <v>22</v>
      </c>
      <c r="D46">
        <v>2003</v>
      </c>
      <c r="E46" s="80">
        <v>42.62</v>
      </c>
      <c r="F46" s="80">
        <v>6.5599999999999952</v>
      </c>
    </row>
    <row r="47" spans="1:6" x14ac:dyDescent="0.2">
      <c r="A47">
        <v>221</v>
      </c>
      <c r="B47">
        <v>15</v>
      </c>
      <c r="C47" t="s">
        <v>42</v>
      </c>
      <c r="D47">
        <v>2004</v>
      </c>
      <c r="E47" s="80">
        <v>42.74</v>
      </c>
      <c r="F47" s="80">
        <v>6.68</v>
      </c>
    </row>
    <row r="48" spans="1:6" x14ac:dyDescent="0.2">
      <c r="A48">
        <v>214</v>
      </c>
      <c r="B48">
        <v>2</v>
      </c>
      <c r="C48" t="s">
        <v>12</v>
      </c>
      <c r="D48">
        <v>2005</v>
      </c>
      <c r="E48" s="80">
        <v>42.74</v>
      </c>
      <c r="F48" s="80">
        <v>6.68</v>
      </c>
    </row>
    <row r="49" spans="1:6" x14ac:dyDescent="0.2">
      <c r="A49">
        <v>143</v>
      </c>
      <c r="B49">
        <v>7</v>
      </c>
      <c r="C49" t="s">
        <v>25</v>
      </c>
      <c r="D49">
        <v>2002</v>
      </c>
      <c r="E49" s="80">
        <v>42.81</v>
      </c>
      <c r="F49" s="80">
        <v>6.75</v>
      </c>
    </row>
    <row r="50" spans="1:6" x14ac:dyDescent="0.2">
      <c r="A50">
        <v>137</v>
      </c>
      <c r="B50">
        <v>13</v>
      </c>
      <c r="C50" t="s">
        <v>39</v>
      </c>
      <c r="D50">
        <v>2003</v>
      </c>
      <c r="E50" s="80">
        <v>42.82</v>
      </c>
      <c r="F50" s="80">
        <v>6.759999999999998</v>
      </c>
    </row>
    <row r="51" spans="1:6" x14ac:dyDescent="0.2">
      <c r="A51">
        <v>159</v>
      </c>
      <c r="B51">
        <v>7</v>
      </c>
      <c r="C51" t="s">
        <v>25</v>
      </c>
      <c r="D51">
        <v>2002</v>
      </c>
      <c r="E51" s="80">
        <v>42.84</v>
      </c>
      <c r="F51" s="80">
        <v>6.7800000000000011</v>
      </c>
    </row>
    <row r="52" spans="1:6" x14ac:dyDescent="0.2">
      <c r="A52">
        <v>184</v>
      </c>
      <c r="B52">
        <v>15</v>
      </c>
      <c r="C52" t="s">
        <v>42</v>
      </c>
      <c r="D52">
        <v>2004</v>
      </c>
      <c r="E52" s="80">
        <v>42.89</v>
      </c>
      <c r="F52" s="80">
        <v>6.8299999999999983</v>
      </c>
    </row>
    <row r="53" spans="1:6" x14ac:dyDescent="0.2">
      <c r="A53">
        <v>218</v>
      </c>
      <c r="B53">
        <v>7</v>
      </c>
      <c r="C53" t="s">
        <v>25</v>
      </c>
      <c r="D53">
        <v>2002</v>
      </c>
      <c r="E53" s="80">
        <v>42.9</v>
      </c>
      <c r="F53" s="80">
        <v>6.8399999999999963</v>
      </c>
    </row>
    <row r="54" spans="1:6" x14ac:dyDescent="0.2">
      <c r="A54">
        <v>193</v>
      </c>
      <c r="B54">
        <v>11</v>
      </c>
      <c r="C54" t="s">
        <v>34</v>
      </c>
      <c r="D54">
        <v>2006</v>
      </c>
      <c r="E54" s="80">
        <v>42.91</v>
      </c>
      <c r="F54" s="80">
        <v>6.8499999999999943</v>
      </c>
    </row>
    <row r="55" spans="1:6" x14ac:dyDescent="0.2">
      <c r="A55">
        <v>131</v>
      </c>
      <c r="B55">
        <v>6</v>
      </c>
      <c r="C55" t="s">
        <v>22</v>
      </c>
      <c r="D55">
        <v>2003</v>
      </c>
      <c r="E55" s="80">
        <v>42.93</v>
      </c>
      <c r="F55" s="80">
        <v>6.8699999999999974</v>
      </c>
    </row>
    <row r="56" spans="1:6" x14ac:dyDescent="0.2">
      <c r="A56">
        <v>210</v>
      </c>
      <c r="B56">
        <v>13</v>
      </c>
      <c r="C56" t="s">
        <v>39</v>
      </c>
      <c r="D56">
        <v>2003</v>
      </c>
      <c r="E56" s="80">
        <v>43.01</v>
      </c>
      <c r="F56" s="80">
        <v>6.9499999999999957</v>
      </c>
    </row>
    <row r="57" spans="1:6" x14ac:dyDescent="0.2">
      <c r="A57">
        <v>191</v>
      </c>
      <c r="B57">
        <v>13</v>
      </c>
      <c r="C57" t="s">
        <v>39</v>
      </c>
      <c r="D57">
        <v>2003</v>
      </c>
      <c r="E57" s="80">
        <v>43.09</v>
      </c>
      <c r="F57" s="80">
        <v>7.0300000000000011</v>
      </c>
    </row>
    <row r="58" spans="1:6" x14ac:dyDescent="0.2">
      <c r="A58">
        <v>227</v>
      </c>
      <c r="B58">
        <v>13</v>
      </c>
      <c r="C58" t="s">
        <v>39</v>
      </c>
      <c r="D58">
        <v>2003</v>
      </c>
      <c r="E58" s="80">
        <v>43.12</v>
      </c>
      <c r="F58" s="80">
        <v>7.0599999999999952</v>
      </c>
    </row>
    <row r="59" spans="1:6" x14ac:dyDescent="0.2">
      <c r="A59">
        <v>202</v>
      </c>
      <c r="B59">
        <v>7</v>
      </c>
      <c r="C59" t="s">
        <v>25</v>
      </c>
      <c r="D59">
        <v>2002</v>
      </c>
      <c r="E59" s="80">
        <v>43.13</v>
      </c>
      <c r="F59" s="80">
        <v>7.07</v>
      </c>
    </row>
    <row r="60" spans="1:6" x14ac:dyDescent="0.2">
      <c r="A60">
        <v>204</v>
      </c>
      <c r="B60">
        <v>15</v>
      </c>
      <c r="C60" t="s">
        <v>42</v>
      </c>
      <c r="D60">
        <v>2004</v>
      </c>
      <c r="E60" s="80">
        <v>43.14</v>
      </c>
      <c r="F60" s="80">
        <v>7.0799999999999983</v>
      </c>
    </row>
    <row r="61" spans="1:6" x14ac:dyDescent="0.2">
      <c r="A61">
        <v>126</v>
      </c>
      <c r="B61">
        <v>15</v>
      </c>
      <c r="C61" t="s">
        <v>42</v>
      </c>
      <c r="D61">
        <v>2004</v>
      </c>
      <c r="E61" s="80">
        <v>43.24</v>
      </c>
      <c r="F61" s="80">
        <v>7.18</v>
      </c>
    </row>
    <row r="62" spans="1:6" x14ac:dyDescent="0.2">
      <c r="A62">
        <v>152</v>
      </c>
      <c r="B62">
        <v>13</v>
      </c>
      <c r="C62" t="s">
        <v>39</v>
      </c>
      <c r="D62">
        <v>2003</v>
      </c>
      <c r="E62" s="80">
        <v>43.35</v>
      </c>
      <c r="F62" s="80">
        <v>7.2899999999999991</v>
      </c>
    </row>
    <row r="63" spans="1:6" x14ac:dyDescent="0.2">
      <c r="A63">
        <v>124</v>
      </c>
      <c r="B63">
        <v>13</v>
      </c>
      <c r="C63" t="s">
        <v>39</v>
      </c>
      <c r="D63">
        <v>2003</v>
      </c>
      <c r="E63" s="80">
        <v>43.5</v>
      </c>
      <c r="F63" s="80">
        <v>7.4399999999999977</v>
      </c>
    </row>
    <row r="64" spans="1:6" x14ac:dyDescent="0.2">
      <c r="A64">
        <v>175</v>
      </c>
      <c r="B64">
        <v>15</v>
      </c>
      <c r="C64" t="s">
        <v>42</v>
      </c>
      <c r="D64">
        <v>2004</v>
      </c>
      <c r="E64" s="80">
        <v>43.55</v>
      </c>
      <c r="F64" s="80">
        <v>7.4899999999999949</v>
      </c>
    </row>
    <row r="65" spans="1:6" x14ac:dyDescent="0.2">
      <c r="A65">
        <v>139</v>
      </c>
      <c r="B65">
        <v>15</v>
      </c>
      <c r="C65" t="s">
        <v>42</v>
      </c>
      <c r="D65">
        <v>2004</v>
      </c>
      <c r="E65" s="80">
        <v>43.61</v>
      </c>
      <c r="F65" s="80">
        <v>7.5499999999999972</v>
      </c>
    </row>
    <row r="66" spans="1:6" x14ac:dyDescent="0.2">
      <c r="A66">
        <v>231</v>
      </c>
      <c r="B66">
        <v>2</v>
      </c>
      <c r="C66" t="s">
        <v>12</v>
      </c>
      <c r="D66">
        <v>2005</v>
      </c>
      <c r="E66" s="80">
        <v>43.87</v>
      </c>
      <c r="F66" s="80">
        <v>7.8099999999999952</v>
      </c>
    </row>
    <row r="67" spans="1:6" x14ac:dyDescent="0.2">
      <c r="A67">
        <v>181</v>
      </c>
      <c r="B67">
        <v>2</v>
      </c>
      <c r="C67" t="s">
        <v>12</v>
      </c>
      <c r="D67">
        <v>2005</v>
      </c>
      <c r="E67" s="80">
        <v>43.99</v>
      </c>
      <c r="F67" s="80">
        <v>7.93</v>
      </c>
    </row>
    <row r="68" spans="1:6" x14ac:dyDescent="0.2">
      <c r="A68">
        <v>168</v>
      </c>
      <c r="B68">
        <v>13</v>
      </c>
      <c r="C68" t="s">
        <v>39</v>
      </c>
      <c r="D68">
        <v>2003</v>
      </c>
      <c r="E68" s="80">
        <v>43.99</v>
      </c>
      <c r="F68" s="80">
        <v>7.93</v>
      </c>
    </row>
    <row r="69" spans="1:6" x14ac:dyDescent="0.2">
      <c r="A69">
        <v>157</v>
      </c>
      <c r="B69">
        <v>15</v>
      </c>
      <c r="C69" t="s">
        <v>42</v>
      </c>
      <c r="D69">
        <v>2004</v>
      </c>
      <c r="E69" s="80">
        <v>44.25</v>
      </c>
      <c r="F69" s="80">
        <v>8.1899999999999977</v>
      </c>
    </row>
    <row r="70" spans="1:6" x14ac:dyDescent="0.2">
      <c r="A70">
        <v>197</v>
      </c>
      <c r="B70">
        <v>2</v>
      </c>
      <c r="C70" t="s">
        <v>12</v>
      </c>
      <c r="D70">
        <v>2005</v>
      </c>
      <c r="E70" s="80">
        <v>44.6</v>
      </c>
      <c r="F70" s="80">
        <v>8.5399999999999991</v>
      </c>
    </row>
    <row r="71" spans="1:6" x14ac:dyDescent="0.2">
      <c r="A71">
        <v>140</v>
      </c>
      <c r="B71">
        <v>2</v>
      </c>
      <c r="C71" t="s">
        <v>12</v>
      </c>
      <c r="D71">
        <v>2005</v>
      </c>
      <c r="E71" s="80">
        <v>44.76</v>
      </c>
      <c r="F71" s="80">
        <v>8.6999999999999957</v>
      </c>
    </row>
    <row r="72" spans="1:6" x14ac:dyDescent="0.2">
      <c r="A72">
        <v>230</v>
      </c>
      <c r="B72">
        <v>25</v>
      </c>
      <c r="C72" t="s">
        <v>51</v>
      </c>
      <c r="D72">
        <v>2005</v>
      </c>
      <c r="E72" s="80">
        <v>44.86</v>
      </c>
      <c r="F72" s="80">
        <v>8.7999999999999972</v>
      </c>
    </row>
    <row r="73" spans="1:6" x14ac:dyDescent="0.2">
      <c r="A73">
        <v>176</v>
      </c>
      <c r="B73">
        <v>2</v>
      </c>
      <c r="C73" t="s">
        <v>12</v>
      </c>
      <c r="D73">
        <v>2005</v>
      </c>
      <c r="E73" s="80">
        <v>44.86</v>
      </c>
      <c r="F73" s="80">
        <v>8.7999999999999972</v>
      </c>
    </row>
    <row r="74" spans="1:6" x14ac:dyDescent="0.2">
      <c r="A74">
        <v>169</v>
      </c>
      <c r="B74">
        <v>25</v>
      </c>
      <c r="C74" t="s">
        <v>51</v>
      </c>
      <c r="D74">
        <v>2005</v>
      </c>
      <c r="E74" s="80">
        <v>44.88</v>
      </c>
      <c r="F74" s="80">
        <v>8.82</v>
      </c>
    </row>
    <row r="75" spans="1:6" x14ac:dyDescent="0.2">
      <c r="A75">
        <v>224</v>
      </c>
      <c r="B75">
        <v>11</v>
      </c>
      <c r="C75" t="s">
        <v>34</v>
      </c>
      <c r="D75">
        <v>2006</v>
      </c>
      <c r="E75" s="80">
        <v>44.91</v>
      </c>
      <c r="F75" s="80">
        <v>8.8499999999999943</v>
      </c>
    </row>
    <row r="76" spans="1:6" x14ac:dyDescent="0.2">
      <c r="A76">
        <v>155</v>
      </c>
      <c r="B76">
        <v>2</v>
      </c>
      <c r="C76" t="s">
        <v>12</v>
      </c>
      <c r="D76">
        <v>2005</v>
      </c>
      <c r="E76" s="80">
        <v>45.03</v>
      </c>
      <c r="F76" s="80">
        <v>8.9699999999999989</v>
      </c>
    </row>
    <row r="77" spans="1:6" x14ac:dyDescent="0.2">
      <c r="A77">
        <v>225</v>
      </c>
      <c r="B77">
        <v>16</v>
      </c>
      <c r="C77" t="s">
        <v>44</v>
      </c>
      <c r="D77">
        <v>2005</v>
      </c>
      <c r="E77" s="80">
        <v>45.04</v>
      </c>
      <c r="F77" s="80">
        <v>8.9799999999999969</v>
      </c>
    </row>
    <row r="78" spans="1:6" x14ac:dyDescent="0.2">
      <c r="A78">
        <v>170</v>
      </c>
      <c r="B78">
        <v>26</v>
      </c>
      <c r="C78" t="s">
        <v>52</v>
      </c>
      <c r="D78">
        <v>2006</v>
      </c>
      <c r="E78" s="80">
        <v>45.06</v>
      </c>
      <c r="F78" s="80">
        <v>9</v>
      </c>
    </row>
    <row r="79" spans="1:6" x14ac:dyDescent="0.2">
      <c r="A79">
        <v>207</v>
      </c>
      <c r="B79">
        <v>16</v>
      </c>
      <c r="C79" t="s">
        <v>44</v>
      </c>
      <c r="D79">
        <v>2005</v>
      </c>
      <c r="E79" s="80">
        <v>45.08</v>
      </c>
      <c r="F79" s="80">
        <v>9.019999999999996</v>
      </c>
    </row>
    <row r="80" spans="1:6" x14ac:dyDescent="0.2">
      <c r="A80">
        <v>151</v>
      </c>
      <c r="B80">
        <v>25</v>
      </c>
      <c r="C80" t="s">
        <v>51</v>
      </c>
      <c r="D80">
        <v>2005</v>
      </c>
      <c r="E80" s="80">
        <v>45.13</v>
      </c>
      <c r="F80" s="80">
        <v>9.07</v>
      </c>
    </row>
    <row r="81" spans="1:6" x14ac:dyDescent="0.2">
      <c r="A81">
        <v>195</v>
      </c>
      <c r="B81">
        <v>25</v>
      </c>
      <c r="C81" t="s">
        <v>51</v>
      </c>
      <c r="D81">
        <v>2005</v>
      </c>
      <c r="E81" s="80">
        <v>45.26</v>
      </c>
      <c r="F81" s="80">
        <v>9.1999999999999957</v>
      </c>
    </row>
    <row r="82" spans="1:6" x14ac:dyDescent="0.2">
      <c r="A82">
        <v>212</v>
      </c>
      <c r="B82">
        <v>26</v>
      </c>
      <c r="C82" t="s">
        <v>52</v>
      </c>
      <c r="D82">
        <v>2006</v>
      </c>
      <c r="E82" s="80">
        <v>45.31</v>
      </c>
      <c r="F82" s="80">
        <v>9.25</v>
      </c>
    </row>
    <row r="83" spans="1:6" x14ac:dyDescent="0.2">
      <c r="A83">
        <v>162</v>
      </c>
      <c r="B83">
        <v>16</v>
      </c>
      <c r="C83" t="s">
        <v>44</v>
      </c>
      <c r="D83">
        <v>2005</v>
      </c>
      <c r="E83" s="80">
        <v>45.42</v>
      </c>
      <c r="F83" s="80">
        <v>9.36</v>
      </c>
    </row>
    <row r="84" spans="1:6" x14ac:dyDescent="0.2">
      <c r="A84">
        <v>134</v>
      </c>
      <c r="B84">
        <v>25</v>
      </c>
      <c r="C84" t="s">
        <v>51</v>
      </c>
      <c r="D84">
        <v>2005</v>
      </c>
      <c r="E84" s="80">
        <v>45.44</v>
      </c>
      <c r="F84" s="80">
        <v>9.3799999999999955</v>
      </c>
    </row>
    <row r="85" spans="1:6" x14ac:dyDescent="0.2">
      <c r="A85">
        <v>186</v>
      </c>
      <c r="B85">
        <v>16</v>
      </c>
      <c r="C85" t="s">
        <v>44</v>
      </c>
      <c r="D85">
        <v>2005</v>
      </c>
      <c r="E85" s="80">
        <v>45.5</v>
      </c>
      <c r="F85" s="80">
        <v>9.4399999999999977</v>
      </c>
    </row>
    <row r="86" spans="1:6" x14ac:dyDescent="0.2">
      <c r="A86">
        <v>128</v>
      </c>
      <c r="B86">
        <v>17</v>
      </c>
      <c r="C86" t="s">
        <v>46</v>
      </c>
      <c r="D86">
        <v>2004</v>
      </c>
      <c r="E86" s="80">
        <v>45.55</v>
      </c>
      <c r="F86" s="80">
        <v>9.4899999999999949</v>
      </c>
    </row>
    <row r="87" spans="1:6" x14ac:dyDescent="0.2">
      <c r="A87">
        <v>135</v>
      </c>
      <c r="B87">
        <v>26</v>
      </c>
      <c r="C87" t="s">
        <v>52</v>
      </c>
      <c r="D87">
        <v>2006</v>
      </c>
      <c r="E87" s="80">
        <v>45.62</v>
      </c>
      <c r="F87" s="80">
        <v>9.5599999999999952</v>
      </c>
    </row>
    <row r="88" spans="1:6" x14ac:dyDescent="0.2">
      <c r="A88">
        <v>211</v>
      </c>
      <c r="B88">
        <v>12</v>
      </c>
      <c r="C88" t="s">
        <v>37</v>
      </c>
      <c r="D88">
        <v>2006</v>
      </c>
      <c r="E88" s="80">
        <v>45.8</v>
      </c>
      <c r="F88" s="80">
        <v>9.7399999999999949</v>
      </c>
    </row>
    <row r="89" spans="1:6" x14ac:dyDescent="0.2">
      <c r="A89">
        <v>154</v>
      </c>
      <c r="B89">
        <v>17</v>
      </c>
      <c r="C89" t="s">
        <v>46</v>
      </c>
      <c r="D89">
        <v>2004</v>
      </c>
      <c r="E89" s="80">
        <v>45.87</v>
      </c>
      <c r="F89" s="80">
        <v>9.8099999999999952</v>
      </c>
    </row>
    <row r="90" spans="1:6" x14ac:dyDescent="0.2">
      <c r="A90">
        <v>213</v>
      </c>
      <c r="B90">
        <v>25</v>
      </c>
      <c r="C90" t="s">
        <v>51</v>
      </c>
      <c r="D90">
        <v>2005</v>
      </c>
      <c r="E90" s="80">
        <v>45.89</v>
      </c>
      <c r="F90" s="80">
        <v>9.8299999999999983</v>
      </c>
    </row>
    <row r="91" spans="1:6" x14ac:dyDescent="0.2">
      <c r="A91">
        <v>150</v>
      </c>
      <c r="B91">
        <v>26</v>
      </c>
      <c r="C91" t="s">
        <v>52</v>
      </c>
      <c r="D91">
        <v>2006</v>
      </c>
      <c r="E91" s="80">
        <v>45.91</v>
      </c>
      <c r="F91" s="80">
        <v>9.8499999999999943</v>
      </c>
    </row>
    <row r="92" spans="1:6" x14ac:dyDescent="0.2">
      <c r="A92">
        <v>129</v>
      </c>
      <c r="B92">
        <v>11</v>
      </c>
      <c r="C92" t="s">
        <v>34</v>
      </c>
      <c r="D92">
        <v>2006</v>
      </c>
      <c r="E92" s="80">
        <v>45.92</v>
      </c>
      <c r="F92" s="80">
        <v>9.86</v>
      </c>
    </row>
    <row r="93" spans="1:6" x14ac:dyDescent="0.2">
      <c r="A93">
        <v>196</v>
      </c>
      <c r="B93">
        <v>26</v>
      </c>
      <c r="C93" t="s">
        <v>52</v>
      </c>
      <c r="D93">
        <v>2006</v>
      </c>
      <c r="E93" s="80">
        <v>45.99</v>
      </c>
      <c r="F93" s="80">
        <v>9.93</v>
      </c>
    </row>
    <row r="94" spans="1:6" x14ac:dyDescent="0.2">
      <c r="A94">
        <v>222</v>
      </c>
      <c r="B94">
        <v>17</v>
      </c>
      <c r="C94" t="s">
        <v>46</v>
      </c>
      <c r="D94">
        <v>2004</v>
      </c>
      <c r="E94" s="80">
        <v>46.01</v>
      </c>
      <c r="F94" s="80">
        <v>9.9499999999999957</v>
      </c>
    </row>
    <row r="95" spans="1:6" x14ac:dyDescent="0.2">
      <c r="A95">
        <v>229</v>
      </c>
      <c r="B95">
        <v>26</v>
      </c>
      <c r="C95" t="s">
        <v>52</v>
      </c>
      <c r="D95">
        <v>2006</v>
      </c>
      <c r="E95" s="80">
        <v>46.06</v>
      </c>
      <c r="F95" s="80">
        <v>10</v>
      </c>
    </row>
    <row r="96" spans="1:6" x14ac:dyDescent="0.2">
      <c r="A96">
        <v>136</v>
      </c>
      <c r="B96">
        <v>12</v>
      </c>
      <c r="C96" t="s">
        <v>37</v>
      </c>
      <c r="D96">
        <v>2006</v>
      </c>
      <c r="E96" s="80">
        <v>46.12</v>
      </c>
      <c r="F96" s="80">
        <v>10.059999999999995</v>
      </c>
    </row>
    <row r="97" spans="1:6" x14ac:dyDescent="0.2">
      <c r="A97">
        <v>177</v>
      </c>
      <c r="B97">
        <v>16</v>
      </c>
      <c r="C97" t="s">
        <v>44</v>
      </c>
      <c r="D97">
        <v>2005</v>
      </c>
      <c r="E97" s="80">
        <v>46.18</v>
      </c>
      <c r="F97" s="80">
        <v>10.119999999999997</v>
      </c>
    </row>
    <row r="98" spans="1:6" x14ac:dyDescent="0.2">
      <c r="A98">
        <v>208</v>
      </c>
      <c r="B98">
        <v>11</v>
      </c>
      <c r="C98" t="s">
        <v>34</v>
      </c>
      <c r="D98">
        <v>2006</v>
      </c>
      <c r="E98" s="80">
        <v>46.4</v>
      </c>
      <c r="F98" s="80">
        <v>10.339999999999996</v>
      </c>
    </row>
    <row r="99" spans="1:6" x14ac:dyDescent="0.2">
      <c r="A99">
        <v>206</v>
      </c>
      <c r="B99">
        <v>17</v>
      </c>
      <c r="C99" t="s">
        <v>46</v>
      </c>
      <c r="D99">
        <v>2004</v>
      </c>
      <c r="E99" s="80">
        <v>46.42</v>
      </c>
      <c r="F99" s="80">
        <v>10.36</v>
      </c>
    </row>
    <row r="100" spans="1:6" x14ac:dyDescent="0.2">
      <c r="A100">
        <v>190</v>
      </c>
      <c r="B100">
        <v>12</v>
      </c>
      <c r="C100" t="s">
        <v>37</v>
      </c>
      <c r="D100">
        <v>2006</v>
      </c>
      <c r="E100" s="80">
        <v>46.44</v>
      </c>
      <c r="F100" s="80">
        <v>10.379999999999995</v>
      </c>
    </row>
    <row r="101" spans="1:6" x14ac:dyDescent="0.2">
      <c r="A101">
        <v>228</v>
      </c>
      <c r="B101">
        <v>12</v>
      </c>
      <c r="C101" t="s">
        <v>37</v>
      </c>
      <c r="D101">
        <v>2006</v>
      </c>
      <c r="E101" s="80">
        <v>46.47</v>
      </c>
      <c r="F101" s="80">
        <v>10.409999999999997</v>
      </c>
    </row>
    <row r="102" spans="1:6" x14ac:dyDescent="0.2">
      <c r="A102">
        <v>123</v>
      </c>
      <c r="B102">
        <v>26</v>
      </c>
      <c r="C102" t="s">
        <v>52</v>
      </c>
      <c r="D102">
        <v>2006</v>
      </c>
      <c r="E102" s="80">
        <v>46.5</v>
      </c>
      <c r="F102" s="80">
        <v>10.439999999999998</v>
      </c>
    </row>
    <row r="103" spans="1:6" x14ac:dyDescent="0.2">
      <c r="A103">
        <v>232</v>
      </c>
      <c r="B103">
        <v>16</v>
      </c>
      <c r="C103" t="s">
        <v>44</v>
      </c>
      <c r="D103">
        <v>2005</v>
      </c>
      <c r="E103" s="80">
        <v>46.59</v>
      </c>
      <c r="F103" s="80">
        <v>10.530000000000001</v>
      </c>
    </row>
    <row r="104" spans="1:6" x14ac:dyDescent="0.2">
      <c r="A104">
        <v>192</v>
      </c>
      <c r="B104">
        <v>26</v>
      </c>
      <c r="C104" t="s">
        <v>52</v>
      </c>
      <c r="D104">
        <v>2006</v>
      </c>
      <c r="E104" s="80">
        <v>46.75</v>
      </c>
      <c r="F104" s="80">
        <v>10.689999999999998</v>
      </c>
    </row>
    <row r="105" spans="1:6" x14ac:dyDescent="0.2">
      <c r="A105">
        <v>153</v>
      </c>
      <c r="B105">
        <v>12</v>
      </c>
      <c r="C105" t="s">
        <v>37</v>
      </c>
      <c r="D105">
        <v>2006</v>
      </c>
      <c r="E105" s="80">
        <v>46.79</v>
      </c>
      <c r="F105" s="80">
        <v>10.729999999999997</v>
      </c>
    </row>
    <row r="106" spans="1:6" x14ac:dyDescent="0.2">
      <c r="A106">
        <v>185</v>
      </c>
      <c r="B106">
        <v>11</v>
      </c>
      <c r="C106" t="s">
        <v>34</v>
      </c>
      <c r="D106">
        <v>2006</v>
      </c>
      <c r="E106" s="80">
        <v>46.82</v>
      </c>
      <c r="F106" s="80">
        <v>10.759999999999998</v>
      </c>
    </row>
    <row r="107" spans="1:6" x14ac:dyDescent="0.2">
      <c r="A107">
        <v>145</v>
      </c>
      <c r="B107">
        <v>11</v>
      </c>
      <c r="C107" t="s">
        <v>34</v>
      </c>
      <c r="D107">
        <v>2006</v>
      </c>
      <c r="E107" s="80">
        <v>46.88</v>
      </c>
      <c r="F107" s="80">
        <v>10.82</v>
      </c>
    </row>
    <row r="108" spans="1:6" x14ac:dyDescent="0.2">
      <c r="A108">
        <v>144</v>
      </c>
      <c r="B108">
        <v>16</v>
      </c>
      <c r="C108" t="s">
        <v>44</v>
      </c>
      <c r="D108">
        <v>2005</v>
      </c>
      <c r="E108" s="80">
        <v>46.9</v>
      </c>
      <c r="F108" s="80">
        <v>10.839999999999996</v>
      </c>
    </row>
    <row r="109" spans="1:6" x14ac:dyDescent="0.2">
      <c r="A109">
        <v>130</v>
      </c>
      <c r="B109">
        <v>16</v>
      </c>
      <c r="C109" t="s">
        <v>44</v>
      </c>
      <c r="D109">
        <v>2005</v>
      </c>
      <c r="E109" s="80">
        <v>47.19</v>
      </c>
      <c r="F109" s="80">
        <v>11.129999999999995</v>
      </c>
    </row>
    <row r="110" spans="1:6" x14ac:dyDescent="0.2">
      <c r="A110">
        <v>161</v>
      </c>
      <c r="B110">
        <v>11</v>
      </c>
      <c r="C110" t="s">
        <v>34</v>
      </c>
      <c r="D110">
        <v>2006</v>
      </c>
      <c r="E110" s="80">
        <v>47.27</v>
      </c>
      <c r="F110" s="80">
        <v>11.21</v>
      </c>
    </row>
    <row r="111" spans="1:6" x14ac:dyDescent="0.2">
      <c r="A111">
        <v>167</v>
      </c>
      <c r="B111">
        <v>12</v>
      </c>
      <c r="C111" t="s">
        <v>37</v>
      </c>
      <c r="D111">
        <v>2006</v>
      </c>
      <c r="E111" s="80">
        <v>47.31</v>
      </c>
      <c r="F111" s="80">
        <v>11.25</v>
      </c>
    </row>
    <row r="112" spans="1:6" x14ac:dyDescent="0.2">
      <c r="A112">
        <v>125</v>
      </c>
      <c r="B112">
        <v>12</v>
      </c>
      <c r="C112" t="s">
        <v>37</v>
      </c>
      <c r="D112">
        <v>2006</v>
      </c>
      <c r="E112" s="80">
        <v>47.4</v>
      </c>
      <c r="F112" s="80">
        <v>11.339999999999996</v>
      </c>
    </row>
    <row r="113" spans="1:6" x14ac:dyDescent="0.2">
      <c r="A113">
        <v>194</v>
      </c>
      <c r="B113">
        <v>12</v>
      </c>
      <c r="C113" t="s">
        <v>37</v>
      </c>
      <c r="D113">
        <v>2006</v>
      </c>
      <c r="E113" s="80">
        <v>47.51</v>
      </c>
      <c r="F113" s="80">
        <v>11.449999999999996</v>
      </c>
    </row>
    <row r="114" spans="1:6" x14ac:dyDescent="0.2">
      <c r="A114">
        <v>178</v>
      </c>
      <c r="B114">
        <v>11</v>
      </c>
      <c r="C114" t="s">
        <v>34</v>
      </c>
      <c r="D114">
        <v>2006</v>
      </c>
      <c r="E114" s="80">
        <v>47.79</v>
      </c>
      <c r="F114" s="80">
        <v>11.729999999999997</v>
      </c>
    </row>
    <row r="115" spans="1:6" x14ac:dyDescent="0.2">
      <c r="A115">
        <v>122</v>
      </c>
      <c r="B115">
        <v>25</v>
      </c>
      <c r="C115" t="s">
        <v>51</v>
      </c>
      <c r="D115">
        <v>2005</v>
      </c>
      <c r="E115" s="80">
        <v>48.42</v>
      </c>
      <c r="F115" s="80">
        <v>12.36</v>
      </c>
    </row>
  </sheetData>
  <autoFilter ref="A1:F236" xr:uid="{00000000-0009-0000-0000-000023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33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88</v>
      </c>
      <c r="B2">
        <v>27</v>
      </c>
      <c r="C2" t="s">
        <v>53</v>
      </c>
      <c r="D2">
        <v>2002</v>
      </c>
      <c r="E2" s="80">
        <v>32.869999999999997</v>
      </c>
    </row>
    <row r="3" spans="1:6" x14ac:dyDescent="0.2">
      <c r="A3">
        <v>102</v>
      </c>
      <c r="B3">
        <v>27</v>
      </c>
      <c r="C3" t="s">
        <v>53</v>
      </c>
      <c r="D3">
        <v>2002</v>
      </c>
      <c r="E3" s="80">
        <v>33.159999999999997</v>
      </c>
      <c r="F3" s="80">
        <v>0.28999999999999915</v>
      </c>
    </row>
    <row r="4" spans="1:6" x14ac:dyDescent="0.2">
      <c r="A4">
        <v>94</v>
      </c>
      <c r="B4">
        <v>10</v>
      </c>
      <c r="C4" t="s">
        <v>32</v>
      </c>
      <c r="D4">
        <v>2001</v>
      </c>
      <c r="E4" s="80">
        <v>33.46</v>
      </c>
      <c r="F4" s="80">
        <v>0.59000000000000341</v>
      </c>
    </row>
    <row r="5" spans="1:6" x14ac:dyDescent="0.2">
      <c r="A5">
        <v>112</v>
      </c>
      <c r="B5">
        <v>10</v>
      </c>
      <c r="C5" t="s">
        <v>32</v>
      </c>
      <c r="D5">
        <v>2001</v>
      </c>
      <c r="E5" s="80">
        <v>33.6</v>
      </c>
      <c r="F5" s="80">
        <v>0.73000000000000398</v>
      </c>
    </row>
    <row r="6" spans="1:6" x14ac:dyDescent="0.2">
      <c r="A6">
        <v>87</v>
      </c>
      <c r="B6">
        <v>6</v>
      </c>
      <c r="C6" t="s">
        <v>22</v>
      </c>
      <c r="D6">
        <v>2003</v>
      </c>
      <c r="E6" s="80">
        <v>33.68</v>
      </c>
      <c r="F6" s="80">
        <v>0.81000000000000227</v>
      </c>
    </row>
    <row r="7" spans="1:6" x14ac:dyDescent="0.2">
      <c r="A7">
        <v>93</v>
      </c>
      <c r="B7">
        <v>3</v>
      </c>
      <c r="C7" t="s">
        <v>15</v>
      </c>
      <c r="D7">
        <v>2003</v>
      </c>
      <c r="E7" s="80">
        <v>34.19</v>
      </c>
      <c r="F7" s="80">
        <v>1.3200000000000003</v>
      </c>
    </row>
    <row r="8" spans="1:6" x14ac:dyDescent="0.2">
      <c r="A8">
        <v>104</v>
      </c>
      <c r="B8">
        <v>40</v>
      </c>
      <c r="C8">
        <v>0</v>
      </c>
      <c r="D8">
        <v>0</v>
      </c>
      <c r="E8" s="80">
        <v>34.200000000000003</v>
      </c>
      <c r="F8" s="80">
        <v>1.3300000000000054</v>
      </c>
    </row>
    <row r="9" spans="1:6" x14ac:dyDescent="0.2">
      <c r="A9">
        <v>89</v>
      </c>
      <c r="B9">
        <v>40</v>
      </c>
      <c r="C9">
        <v>0</v>
      </c>
      <c r="D9">
        <v>0</v>
      </c>
      <c r="E9" s="80">
        <v>34.33</v>
      </c>
      <c r="F9" s="80">
        <v>1.4600000000000009</v>
      </c>
    </row>
    <row r="10" spans="1:6" x14ac:dyDescent="0.2">
      <c r="A10">
        <v>103</v>
      </c>
      <c r="B10">
        <v>6</v>
      </c>
      <c r="C10" t="s">
        <v>22</v>
      </c>
      <c r="D10">
        <v>2003</v>
      </c>
      <c r="E10" s="80">
        <v>34.44</v>
      </c>
      <c r="F10" s="80">
        <v>1.5700000000000003</v>
      </c>
    </row>
    <row r="11" spans="1:6" x14ac:dyDescent="0.2">
      <c r="A11">
        <v>109</v>
      </c>
      <c r="B11">
        <v>23</v>
      </c>
      <c r="C11" t="s">
        <v>50</v>
      </c>
      <c r="D11">
        <v>2001</v>
      </c>
      <c r="E11" s="80">
        <v>35.44</v>
      </c>
      <c r="F11" s="80">
        <v>2.5700000000000003</v>
      </c>
    </row>
    <row r="12" spans="1:6" x14ac:dyDescent="0.2">
      <c r="A12">
        <v>110</v>
      </c>
      <c r="B12">
        <v>20</v>
      </c>
      <c r="C12" t="s">
        <v>500</v>
      </c>
      <c r="D12">
        <v>2011</v>
      </c>
      <c r="E12" s="80">
        <v>35.520000000000003</v>
      </c>
      <c r="F12" s="80">
        <v>2.6500000000000057</v>
      </c>
    </row>
    <row r="13" spans="1:6" x14ac:dyDescent="0.2">
      <c r="A13">
        <v>118</v>
      </c>
      <c r="B13">
        <v>11</v>
      </c>
      <c r="C13" t="s">
        <v>34</v>
      </c>
      <c r="D13">
        <v>2006</v>
      </c>
      <c r="E13" s="80">
        <v>35.53</v>
      </c>
      <c r="F13" s="80">
        <v>2.6600000000000037</v>
      </c>
    </row>
    <row r="14" spans="1:6" x14ac:dyDescent="0.2">
      <c r="A14">
        <v>95</v>
      </c>
      <c r="B14">
        <v>7</v>
      </c>
      <c r="C14" t="s">
        <v>25</v>
      </c>
      <c r="D14">
        <v>2002</v>
      </c>
      <c r="E14" s="80">
        <v>35.61</v>
      </c>
      <c r="F14" s="80">
        <v>2.740000000000002</v>
      </c>
    </row>
    <row r="15" spans="1:6" x14ac:dyDescent="0.2">
      <c r="A15">
        <v>105</v>
      </c>
      <c r="B15">
        <v>15</v>
      </c>
      <c r="C15" t="s">
        <v>42</v>
      </c>
      <c r="D15">
        <v>2004</v>
      </c>
      <c r="E15" s="80">
        <v>35.82</v>
      </c>
      <c r="F15" s="80">
        <v>2.9500000000000028</v>
      </c>
    </row>
    <row r="16" spans="1:6" x14ac:dyDescent="0.2">
      <c r="A16">
        <v>108</v>
      </c>
      <c r="B16">
        <v>3</v>
      </c>
      <c r="C16" t="s">
        <v>15</v>
      </c>
      <c r="D16">
        <v>2003</v>
      </c>
      <c r="E16" s="80">
        <v>35.840000000000003</v>
      </c>
      <c r="F16" s="80">
        <v>2.970000000000006</v>
      </c>
    </row>
    <row r="17" spans="1:6" x14ac:dyDescent="0.2">
      <c r="A17">
        <v>90</v>
      </c>
      <c r="B17">
        <v>15</v>
      </c>
      <c r="C17" t="s">
        <v>42</v>
      </c>
      <c r="D17">
        <v>2004</v>
      </c>
      <c r="E17" s="80">
        <v>35.880000000000003</v>
      </c>
      <c r="F17" s="80">
        <v>3.0100000000000051</v>
      </c>
    </row>
    <row r="18" spans="1:6" x14ac:dyDescent="0.2">
      <c r="A18">
        <v>111</v>
      </c>
      <c r="B18">
        <v>7</v>
      </c>
      <c r="C18" t="s">
        <v>25</v>
      </c>
      <c r="D18">
        <v>2002</v>
      </c>
      <c r="E18" s="80">
        <v>35.93</v>
      </c>
      <c r="F18" s="80">
        <v>3.0600000000000023</v>
      </c>
    </row>
    <row r="19" spans="1:6" x14ac:dyDescent="0.2">
      <c r="A19">
        <v>117</v>
      </c>
      <c r="B19">
        <v>16</v>
      </c>
      <c r="C19" t="s">
        <v>44</v>
      </c>
      <c r="D19">
        <v>2005</v>
      </c>
      <c r="E19" s="80">
        <v>36.11</v>
      </c>
      <c r="F19" s="80">
        <v>3.240000000000002</v>
      </c>
    </row>
    <row r="20" spans="1:6" x14ac:dyDescent="0.2">
      <c r="A20">
        <v>91</v>
      </c>
      <c r="B20">
        <v>2</v>
      </c>
      <c r="C20" t="s">
        <v>12</v>
      </c>
      <c r="D20">
        <v>2005</v>
      </c>
      <c r="E20" s="80">
        <v>36.15</v>
      </c>
      <c r="F20" s="80">
        <v>3.2800000000000011</v>
      </c>
    </row>
    <row r="21" spans="1:6" x14ac:dyDescent="0.2">
      <c r="A21">
        <v>101</v>
      </c>
      <c r="B21">
        <v>16</v>
      </c>
      <c r="C21" t="s">
        <v>44</v>
      </c>
      <c r="D21">
        <v>2005</v>
      </c>
      <c r="E21" s="80">
        <v>36.200000000000003</v>
      </c>
      <c r="F21" s="80">
        <v>3.3300000000000054</v>
      </c>
    </row>
    <row r="22" spans="1:6" x14ac:dyDescent="0.2">
      <c r="A22">
        <v>100</v>
      </c>
      <c r="B22">
        <v>11</v>
      </c>
      <c r="C22" t="s">
        <v>34</v>
      </c>
      <c r="D22">
        <v>2006</v>
      </c>
      <c r="E22" s="80">
        <v>36.26</v>
      </c>
      <c r="F22" s="80">
        <v>3.3900000000000006</v>
      </c>
    </row>
    <row r="23" spans="1:6" x14ac:dyDescent="0.2">
      <c r="A23">
        <v>97</v>
      </c>
      <c r="B23">
        <v>26</v>
      </c>
      <c r="C23" t="s">
        <v>52</v>
      </c>
      <c r="D23">
        <v>2006</v>
      </c>
      <c r="E23" s="80">
        <v>36.590000000000003</v>
      </c>
      <c r="F23" s="80">
        <v>3.720000000000006</v>
      </c>
    </row>
    <row r="24" spans="1:6" x14ac:dyDescent="0.2">
      <c r="A24">
        <v>115</v>
      </c>
      <c r="B24">
        <v>13</v>
      </c>
      <c r="C24" t="s">
        <v>39</v>
      </c>
      <c r="D24">
        <v>2003</v>
      </c>
      <c r="E24" s="80">
        <v>36.83</v>
      </c>
      <c r="F24" s="80">
        <v>3.9600000000000009</v>
      </c>
    </row>
    <row r="25" spans="1:6" x14ac:dyDescent="0.2">
      <c r="A25">
        <v>99</v>
      </c>
      <c r="B25">
        <v>13</v>
      </c>
      <c r="C25" t="s">
        <v>39</v>
      </c>
      <c r="D25">
        <v>2003</v>
      </c>
      <c r="E25" s="80">
        <v>36.92</v>
      </c>
      <c r="F25" s="80">
        <v>4.0500000000000043</v>
      </c>
    </row>
    <row r="26" spans="1:6" x14ac:dyDescent="0.2">
      <c r="A26">
        <v>114</v>
      </c>
      <c r="B26">
        <v>26</v>
      </c>
      <c r="C26" t="s">
        <v>52</v>
      </c>
      <c r="D26">
        <v>2006</v>
      </c>
      <c r="E26" s="80">
        <v>36.979999999999997</v>
      </c>
      <c r="F26" s="80">
        <v>4.1099999999999994</v>
      </c>
    </row>
    <row r="27" spans="1:6" x14ac:dyDescent="0.2">
      <c r="A27">
        <v>107</v>
      </c>
      <c r="B27">
        <v>2</v>
      </c>
      <c r="C27" t="s">
        <v>12</v>
      </c>
      <c r="D27">
        <v>2005</v>
      </c>
      <c r="E27" s="80">
        <v>37.11</v>
      </c>
      <c r="F27" s="80">
        <v>4.240000000000002</v>
      </c>
    </row>
    <row r="28" spans="1:6" x14ac:dyDescent="0.2">
      <c r="A28">
        <v>98</v>
      </c>
      <c r="B28">
        <v>12</v>
      </c>
      <c r="C28" t="s">
        <v>37</v>
      </c>
      <c r="D28">
        <v>2006</v>
      </c>
      <c r="E28" s="80">
        <v>38.01</v>
      </c>
      <c r="F28" s="80">
        <v>5.1400000000000006</v>
      </c>
    </row>
    <row r="29" spans="1:6" x14ac:dyDescent="0.2">
      <c r="A29">
        <v>116</v>
      </c>
      <c r="B29">
        <v>12</v>
      </c>
      <c r="C29" t="s">
        <v>37</v>
      </c>
      <c r="D29">
        <v>2006</v>
      </c>
      <c r="E29" s="80">
        <v>38.28</v>
      </c>
      <c r="F29" s="80">
        <v>5.4100000000000037</v>
      </c>
    </row>
    <row r="30" spans="1:6" x14ac:dyDescent="0.2">
      <c r="A30">
        <v>92</v>
      </c>
      <c r="B30">
        <v>17</v>
      </c>
      <c r="C30" t="s">
        <v>46</v>
      </c>
      <c r="D30">
        <v>2004</v>
      </c>
      <c r="E30" s="80">
        <v>38.35</v>
      </c>
      <c r="F30" s="80">
        <v>5.480000000000004</v>
      </c>
    </row>
    <row r="31" spans="1:6" x14ac:dyDescent="0.2">
      <c r="A31">
        <v>96</v>
      </c>
      <c r="B31">
        <v>25</v>
      </c>
      <c r="C31" t="s">
        <v>51</v>
      </c>
      <c r="D31">
        <v>2005</v>
      </c>
      <c r="E31" s="80">
        <v>38.54</v>
      </c>
      <c r="F31" s="80">
        <v>5.6700000000000017</v>
      </c>
    </row>
    <row r="32" spans="1:6" x14ac:dyDescent="0.2">
      <c r="A32">
        <v>113</v>
      </c>
      <c r="B32">
        <v>25</v>
      </c>
      <c r="C32" t="s">
        <v>51</v>
      </c>
      <c r="D32">
        <v>2005</v>
      </c>
      <c r="E32" s="80">
        <v>38.75</v>
      </c>
      <c r="F32" s="80">
        <v>5.8800000000000026</v>
      </c>
    </row>
    <row r="33" spans="1:6" x14ac:dyDescent="0.2">
      <c r="A33">
        <v>106</v>
      </c>
      <c r="B33">
        <v>17</v>
      </c>
      <c r="C33" t="s">
        <v>46</v>
      </c>
      <c r="D33">
        <v>2004</v>
      </c>
      <c r="E33" s="80">
        <v>39.25</v>
      </c>
      <c r="F33" s="80">
        <v>6.3800000000000026</v>
      </c>
    </row>
  </sheetData>
  <autoFilter ref="A1:F33" xr:uid="{00000000-0009-0000-0000-000024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87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3</v>
      </c>
      <c r="B2">
        <v>10</v>
      </c>
      <c r="C2" t="s">
        <v>32</v>
      </c>
      <c r="D2">
        <v>2001</v>
      </c>
      <c r="E2" s="80">
        <v>30.62</v>
      </c>
    </row>
    <row r="3" spans="1:6" x14ac:dyDescent="0.2">
      <c r="A3">
        <v>30</v>
      </c>
      <c r="B3">
        <v>27</v>
      </c>
      <c r="C3" t="s">
        <v>53</v>
      </c>
      <c r="D3">
        <v>2002</v>
      </c>
      <c r="E3" s="80">
        <v>31</v>
      </c>
      <c r="F3" s="80">
        <v>0.37999999999999901</v>
      </c>
    </row>
    <row r="4" spans="1:6" x14ac:dyDescent="0.2">
      <c r="A4">
        <v>17</v>
      </c>
      <c r="B4">
        <v>10</v>
      </c>
      <c r="C4" t="s">
        <v>32</v>
      </c>
      <c r="D4">
        <v>2001</v>
      </c>
      <c r="E4" s="80">
        <v>31.12</v>
      </c>
      <c r="F4" s="80">
        <v>0.5</v>
      </c>
    </row>
    <row r="5" spans="1:6" x14ac:dyDescent="0.2">
      <c r="A5">
        <v>47</v>
      </c>
      <c r="B5">
        <v>27</v>
      </c>
      <c r="C5" t="s">
        <v>53</v>
      </c>
      <c r="D5">
        <v>2002</v>
      </c>
      <c r="E5" s="80">
        <v>31.17</v>
      </c>
      <c r="F5" s="80">
        <v>0.55000000000000071</v>
      </c>
    </row>
    <row r="6" spans="1:6" x14ac:dyDescent="0.2">
      <c r="A6">
        <v>49</v>
      </c>
      <c r="B6">
        <v>10</v>
      </c>
      <c r="C6" t="s">
        <v>32</v>
      </c>
      <c r="D6">
        <v>2001</v>
      </c>
      <c r="E6" s="80">
        <v>31.49</v>
      </c>
      <c r="F6" s="80">
        <v>0.86999999999999744</v>
      </c>
    </row>
    <row r="7" spans="1:6" x14ac:dyDescent="0.2">
      <c r="A7">
        <v>35</v>
      </c>
      <c r="B7">
        <v>10</v>
      </c>
      <c r="C7" t="s">
        <v>32</v>
      </c>
      <c r="D7">
        <v>2001</v>
      </c>
      <c r="E7" s="80">
        <v>31.6</v>
      </c>
      <c r="F7" s="80">
        <v>0.98000000000000043</v>
      </c>
    </row>
    <row r="8" spans="1:6" x14ac:dyDescent="0.2">
      <c r="A8">
        <v>62</v>
      </c>
      <c r="B8">
        <v>27</v>
      </c>
      <c r="C8" t="s">
        <v>53</v>
      </c>
      <c r="D8">
        <v>2002</v>
      </c>
      <c r="E8" s="80">
        <v>31.85</v>
      </c>
      <c r="F8" s="80">
        <v>1.2300000000000004</v>
      </c>
    </row>
    <row r="9" spans="1:6" x14ac:dyDescent="0.2">
      <c r="A9">
        <v>15</v>
      </c>
      <c r="B9">
        <v>27</v>
      </c>
      <c r="C9" t="s">
        <v>53</v>
      </c>
      <c r="D9">
        <v>2002</v>
      </c>
      <c r="E9" s="80">
        <v>31.9</v>
      </c>
      <c r="F9" s="80">
        <v>1.2799999999999976</v>
      </c>
    </row>
    <row r="10" spans="1:6" x14ac:dyDescent="0.2">
      <c r="A10">
        <v>71</v>
      </c>
      <c r="B10">
        <v>27</v>
      </c>
      <c r="C10" t="s">
        <v>53</v>
      </c>
      <c r="D10">
        <v>2002</v>
      </c>
      <c r="E10" s="80">
        <v>31.99</v>
      </c>
      <c r="F10" s="80">
        <v>1.3699999999999974</v>
      </c>
    </row>
    <row r="11" spans="1:6" x14ac:dyDescent="0.2">
      <c r="A11">
        <v>31</v>
      </c>
      <c r="B11">
        <v>6</v>
      </c>
      <c r="C11" t="s">
        <v>22</v>
      </c>
      <c r="D11">
        <v>2003</v>
      </c>
      <c r="E11" s="80">
        <v>32.19</v>
      </c>
      <c r="F11" s="80">
        <v>1.5699999999999967</v>
      </c>
    </row>
    <row r="12" spans="1:6" x14ac:dyDescent="0.2">
      <c r="A12">
        <v>48</v>
      </c>
      <c r="B12">
        <v>40</v>
      </c>
      <c r="C12">
        <v>0</v>
      </c>
      <c r="D12">
        <v>0</v>
      </c>
      <c r="E12" s="80">
        <v>32.26</v>
      </c>
      <c r="F12" s="80">
        <v>1.639999999999997</v>
      </c>
    </row>
    <row r="13" spans="1:6" x14ac:dyDescent="0.2">
      <c r="A13">
        <v>16</v>
      </c>
      <c r="B13">
        <v>40</v>
      </c>
      <c r="C13">
        <v>0</v>
      </c>
      <c r="D13">
        <v>0</v>
      </c>
      <c r="E13" s="80">
        <v>32.28</v>
      </c>
      <c r="F13" s="80">
        <v>1.6600000000000001</v>
      </c>
    </row>
    <row r="14" spans="1:6" x14ac:dyDescent="0.2">
      <c r="A14">
        <v>64</v>
      </c>
      <c r="B14">
        <v>40</v>
      </c>
      <c r="C14">
        <v>0</v>
      </c>
      <c r="D14">
        <v>0</v>
      </c>
      <c r="E14" s="80">
        <v>32.380000000000003</v>
      </c>
      <c r="F14" s="80">
        <v>1.7600000000000016</v>
      </c>
    </row>
    <row r="15" spans="1:6" x14ac:dyDescent="0.2">
      <c r="A15">
        <v>14</v>
      </c>
      <c r="B15">
        <v>6</v>
      </c>
      <c r="C15" t="s">
        <v>22</v>
      </c>
      <c r="D15">
        <v>2003</v>
      </c>
      <c r="E15" s="80">
        <v>32.49</v>
      </c>
      <c r="F15" s="80">
        <v>1.870000000000001</v>
      </c>
    </row>
    <row r="16" spans="1:6" x14ac:dyDescent="0.2">
      <c r="A16">
        <v>32</v>
      </c>
      <c r="B16">
        <v>40</v>
      </c>
      <c r="C16">
        <v>0</v>
      </c>
      <c r="D16">
        <v>0</v>
      </c>
      <c r="E16" s="80">
        <v>32.549999999999997</v>
      </c>
      <c r="F16" s="80">
        <v>1.9299999999999962</v>
      </c>
    </row>
    <row r="17" spans="1:6" x14ac:dyDescent="0.2">
      <c r="A17">
        <v>1</v>
      </c>
      <c r="B17">
        <v>27</v>
      </c>
      <c r="C17" t="s">
        <v>53</v>
      </c>
      <c r="D17">
        <v>2002</v>
      </c>
      <c r="E17" s="80">
        <v>32.57</v>
      </c>
      <c r="F17" s="80">
        <v>1.9499999999999993</v>
      </c>
    </row>
    <row r="18" spans="1:6" x14ac:dyDescent="0.2">
      <c r="A18">
        <v>2</v>
      </c>
      <c r="B18">
        <v>6</v>
      </c>
      <c r="C18" t="s">
        <v>22</v>
      </c>
      <c r="D18">
        <v>2003</v>
      </c>
      <c r="E18" s="80">
        <v>32.659999999999997</v>
      </c>
      <c r="F18" s="80">
        <v>2.0399999999999956</v>
      </c>
    </row>
    <row r="19" spans="1:6" x14ac:dyDescent="0.2">
      <c r="A19">
        <v>52</v>
      </c>
      <c r="B19">
        <v>3</v>
      </c>
      <c r="C19" t="s">
        <v>15</v>
      </c>
      <c r="D19">
        <v>2003</v>
      </c>
      <c r="E19" s="80">
        <v>32.700000000000003</v>
      </c>
      <c r="F19" s="80">
        <v>2.0800000000000018</v>
      </c>
    </row>
    <row r="20" spans="1:6" x14ac:dyDescent="0.2">
      <c r="A20">
        <v>33</v>
      </c>
      <c r="B20">
        <v>20</v>
      </c>
      <c r="C20" t="s">
        <v>500</v>
      </c>
      <c r="D20">
        <v>2011</v>
      </c>
      <c r="E20" s="80">
        <v>32.840000000000003</v>
      </c>
      <c r="F20" s="80">
        <v>2.2200000000000024</v>
      </c>
    </row>
    <row r="21" spans="1:6" x14ac:dyDescent="0.2">
      <c r="A21">
        <v>80</v>
      </c>
      <c r="B21">
        <v>10</v>
      </c>
      <c r="C21" t="s">
        <v>32</v>
      </c>
      <c r="D21">
        <v>2001</v>
      </c>
      <c r="E21" s="80">
        <v>32.909999999999997</v>
      </c>
      <c r="F21" s="80">
        <v>2.2899999999999956</v>
      </c>
    </row>
    <row r="22" spans="1:6" x14ac:dyDescent="0.2">
      <c r="A22">
        <v>63</v>
      </c>
      <c r="B22">
        <v>6</v>
      </c>
      <c r="C22" t="s">
        <v>22</v>
      </c>
      <c r="D22">
        <v>2003</v>
      </c>
      <c r="E22" s="80">
        <v>33.17</v>
      </c>
      <c r="F22" s="80">
        <v>2.5500000000000007</v>
      </c>
    </row>
    <row r="23" spans="1:6" x14ac:dyDescent="0.2">
      <c r="A23">
        <v>46</v>
      </c>
      <c r="B23">
        <v>6</v>
      </c>
      <c r="C23" t="s">
        <v>22</v>
      </c>
      <c r="D23">
        <v>2003</v>
      </c>
      <c r="E23" s="80">
        <v>33.26</v>
      </c>
      <c r="F23" s="80">
        <v>2.639999999999997</v>
      </c>
    </row>
    <row r="24" spans="1:6" x14ac:dyDescent="0.2">
      <c r="A24">
        <v>51</v>
      </c>
      <c r="B24">
        <v>20</v>
      </c>
      <c r="C24" t="s">
        <v>500</v>
      </c>
      <c r="D24">
        <v>2011</v>
      </c>
      <c r="E24" s="80">
        <v>33.39</v>
      </c>
      <c r="F24" s="80">
        <v>2.7699999999999996</v>
      </c>
    </row>
    <row r="25" spans="1:6" x14ac:dyDescent="0.2">
      <c r="A25">
        <v>19</v>
      </c>
      <c r="B25">
        <v>20</v>
      </c>
      <c r="C25" t="s">
        <v>500</v>
      </c>
      <c r="D25">
        <v>2011</v>
      </c>
      <c r="E25" s="80">
        <v>33.409999999999997</v>
      </c>
      <c r="F25" s="80">
        <v>2.7899999999999956</v>
      </c>
    </row>
    <row r="26" spans="1:6" x14ac:dyDescent="0.2">
      <c r="A26">
        <v>9</v>
      </c>
      <c r="B26">
        <v>3</v>
      </c>
      <c r="C26" t="s">
        <v>15</v>
      </c>
      <c r="D26">
        <v>2003</v>
      </c>
      <c r="E26" s="80">
        <v>33.44</v>
      </c>
      <c r="F26" s="80">
        <v>2.8199999999999967</v>
      </c>
    </row>
    <row r="27" spans="1:6" x14ac:dyDescent="0.2">
      <c r="A27">
        <v>7</v>
      </c>
      <c r="B27">
        <v>15</v>
      </c>
      <c r="C27" t="s">
        <v>42</v>
      </c>
      <c r="D27">
        <v>2004</v>
      </c>
      <c r="E27" s="80">
        <v>33.58</v>
      </c>
      <c r="F27" s="80">
        <v>2.9599999999999973</v>
      </c>
    </row>
    <row r="28" spans="1:6" x14ac:dyDescent="0.2">
      <c r="A28">
        <v>79</v>
      </c>
      <c r="B28">
        <v>20</v>
      </c>
      <c r="C28" t="s">
        <v>500</v>
      </c>
      <c r="D28">
        <v>2011</v>
      </c>
      <c r="E28" s="80">
        <v>33.6</v>
      </c>
      <c r="F28" s="80">
        <v>2.9800000000000004</v>
      </c>
    </row>
    <row r="29" spans="1:6" x14ac:dyDescent="0.2">
      <c r="A29">
        <v>73</v>
      </c>
      <c r="B29">
        <v>40</v>
      </c>
      <c r="C29">
        <v>0</v>
      </c>
      <c r="D29">
        <v>0</v>
      </c>
      <c r="E29" s="80">
        <v>33.64</v>
      </c>
      <c r="F29" s="80">
        <v>3.0199999999999996</v>
      </c>
    </row>
    <row r="30" spans="1:6" x14ac:dyDescent="0.2">
      <c r="A30">
        <v>54</v>
      </c>
      <c r="B30">
        <v>15</v>
      </c>
      <c r="C30" t="s">
        <v>42</v>
      </c>
      <c r="D30">
        <v>2004</v>
      </c>
      <c r="E30" s="80">
        <v>33.67</v>
      </c>
      <c r="F30" s="80">
        <v>3.0500000000000007</v>
      </c>
    </row>
    <row r="31" spans="1:6" x14ac:dyDescent="0.2">
      <c r="A31">
        <v>34</v>
      </c>
      <c r="B31">
        <v>7</v>
      </c>
      <c r="C31" t="s">
        <v>25</v>
      </c>
      <c r="D31">
        <v>2002</v>
      </c>
      <c r="E31" s="80">
        <v>33.72</v>
      </c>
      <c r="F31" s="80">
        <v>3.0999999999999979</v>
      </c>
    </row>
    <row r="32" spans="1:6" x14ac:dyDescent="0.2">
      <c r="A32">
        <v>72</v>
      </c>
      <c r="B32">
        <v>6</v>
      </c>
      <c r="C32" t="s">
        <v>22</v>
      </c>
      <c r="D32">
        <v>2003</v>
      </c>
      <c r="E32" s="80">
        <v>33.74</v>
      </c>
      <c r="F32" s="80">
        <v>3.120000000000001</v>
      </c>
    </row>
    <row r="33" spans="1:6" x14ac:dyDescent="0.2">
      <c r="A33">
        <v>41</v>
      </c>
      <c r="B33">
        <v>15</v>
      </c>
      <c r="C33" t="s">
        <v>42</v>
      </c>
      <c r="D33">
        <v>2004</v>
      </c>
      <c r="E33" s="80">
        <v>33.78</v>
      </c>
      <c r="F33" s="80">
        <v>3.16</v>
      </c>
    </row>
    <row r="34" spans="1:6" x14ac:dyDescent="0.2">
      <c r="A34">
        <v>42</v>
      </c>
      <c r="B34">
        <v>3</v>
      </c>
      <c r="C34" t="s">
        <v>15</v>
      </c>
      <c r="D34">
        <v>2003</v>
      </c>
      <c r="E34" s="80">
        <v>33.82</v>
      </c>
      <c r="F34" s="80">
        <v>3.1999999999999993</v>
      </c>
    </row>
    <row r="35" spans="1:6" x14ac:dyDescent="0.2">
      <c r="A35">
        <v>18</v>
      </c>
      <c r="B35">
        <v>7</v>
      </c>
      <c r="C35" t="s">
        <v>25</v>
      </c>
      <c r="D35">
        <v>2002</v>
      </c>
      <c r="E35" s="80">
        <v>33.86</v>
      </c>
      <c r="F35" s="80">
        <v>3.2399999999999984</v>
      </c>
    </row>
    <row r="36" spans="1:6" x14ac:dyDescent="0.2">
      <c r="A36">
        <v>25</v>
      </c>
      <c r="B36">
        <v>15</v>
      </c>
      <c r="C36" t="s">
        <v>42</v>
      </c>
      <c r="D36">
        <v>2004</v>
      </c>
      <c r="E36" s="80">
        <v>33.89</v>
      </c>
      <c r="F36" s="80">
        <v>3.2699999999999996</v>
      </c>
    </row>
    <row r="37" spans="1:6" x14ac:dyDescent="0.2">
      <c r="A37">
        <v>50</v>
      </c>
      <c r="B37">
        <v>7</v>
      </c>
      <c r="C37" t="s">
        <v>25</v>
      </c>
      <c r="D37">
        <v>2002</v>
      </c>
      <c r="E37" s="80">
        <v>33.99</v>
      </c>
      <c r="F37" s="80">
        <v>3.370000000000001</v>
      </c>
    </row>
    <row r="38" spans="1:6" x14ac:dyDescent="0.2">
      <c r="A38">
        <v>21</v>
      </c>
      <c r="B38">
        <v>11</v>
      </c>
      <c r="C38" t="s">
        <v>34</v>
      </c>
      <c r="D38">
        <v>2006</v>
      </c>
      <c r="E38" s="80">
        <v>34</v>
      </c>
      <c r="F38" s="80">
        <v>3.379999999999999</v>
      </c>
    </row>
    <row r="39" spans="1:6" x14ac:dyDescent="0.2">
      <c r="A39">
        <v>26</v>
      </c>
      <c r="B39">
        <v>3</v>
      </c>
      <c r="C39" t="s">
        <v>15</v>
      </c>
      <c r="D39">
        <v>2003</v>
      </c>
      <c r="E39" s="80">
        <v>34.17</v>
      </c>
      <c r="F39" s="80">
        <v>3.5500000000000007</v>
      </c>
    </row>
    <row r="40" spans="1:6" x14ac:dyDescent="0.2">
      <c r="A40">
        <v>22</v>
      </c>
      <c r="B40">
        <v>13</v>
      </c>
      <c r="C40" t="s">
        <v>39</v>
      </c>
      <c r="D40">
        <v>2003</v>
      </c>
      <c r="E40" s="80">
        <v>34.17</v>
      </c>
      <c r="F40" s="80">
        <v>3.5500000000000007</v>
      </c>
    </row>
    <row r="41" spans="1:6" x14ac:dyDescent="0.2">
      <c r="A41">
        <v>4</v>
      </c>
      <c r="B41">
        <v>11</v>
      </c>
      <c r="C41" t="s">
        <v>34</v>
      </c>
      <c r="D41">
        <v>2006</v>
      </c>
      <c r="E41" s="80">
        <v>34.21</v>
      </c>
      <c r="F41" s="80">
        <v>3.59</v>
      </c>
    </row>
    <row r="42" spans="1:6" x14ac:dyDescent="0.2">
      <c r="A42">
        <v>56</v>
      </c>
      <c r="B42">
        <v>11</v>
      </c>
      <c r="C42" t="s">
        <v>34</v>
      </c>
      <c r="D42">
        <v>2006</v>
      </c>
      <c r="E42" s="80">
        <v>34.32</v>
      </c>
      <c r="F42" s="80">
        <v>3.6999999999999993</v>
      </c>
    </row>
    <row r="43" spans="1:6" x14ac:dyDescent="0.2">
      <c r="A43">
        <v>38</v>
      </c>
      <c r="B43">
        <v>11</v>
      </c>
      <c r="C43" t="s">
        <v>34</v>
      </c>
      <c r="D43">
        <v>2006</v>
      </c>
      <c r="E43" s="80">
        <v>34.33</v>
      </c>
      <c r="F43" s="80">
        <v>3.7099999999999973</v>
      </c>
    </row>
    <row r="44" spans="1:6" x14ac:dyDescent="0.2">
      <c r="A44">
        <v>20</v>
      </c>
      <c r="B44">
        <v>16</v>
      </c>
      <c r="C44" t="s">
        <v>44</v>
      </c>
      <c r="D44">
        <v>2005</v>
      </c>
      <c r="E44" s="80">
        <v>34.4</v>
      </c>
      <c r="F44" s="80">
        <v>3.7799999999999976</v>
      </c>
    </row>
    <row r="45" spans="1:6" x14ac:dyDescent="0.2">
      <c r="A45">
        <v>24</v>
      </c>
      <c r="B45">
        <v>2</v>
      </c>
      <c r="C45" t="s">
        <v>12</v>
      </c>
      <c r="D45">
        <v>2005</v>
      </c>
      <c r="E45" s="80">
        <v>34.46</v>
      </c>
      <c r="F45" s="80">
        <v>3.84</v>
      </c>
    </row>
    <row r="46" spans="1:6" x14ac:dyDescent="0.2">
      <c r="A46">
        <v>37</v>
      </c>
      <c r="B46">
        <v>16</v>
      </c>
      <c r="C46" t="s">
        <v>44</v>
      </c>
      <c r="D46">
        <v>2005</v>
      </c>
      <c r="E46" s="80">
        <v>34.520000000000003</v>
      </c>
      <c r="F46" s="80">
        <v>3.9000000000000021</v>
      </c>
    </row>
    <row r="47" spans="1:6" x14ac:dyDescent="0.2">
      <c r="A47">
        <v>55</v>
      </c>
      <c r="B47">
        <v>2</v>
      </c>
      <c r="C47" t="s">
        <v>12</v>
      </c>
      <c r="D47">
        <v>2005</v>
      </c>
      <c r="E47" s="80">
        <v>34.54</v>
      </c>
      <c r="F47" s="80">
        <v>3.9199999999999982</v>
      </c>
    </row>
    <row r="48" spans="1:6" x14ac:dyDescent="0.2">
      <c r="A48">
        <v>39</v>
      </c>
      <c r="B48">
        <v>2</v>
      </c>
      <c r="C48" t="s">
        <v>12</v>
      </c>
      <c r="D48">
        <v>2005</v>
      </c>
      <c r="E48" s="80">
        <v>34.58</v>
      </c>
      <c r="F48" s="80">
        <v>3.9599999999999973</v>
      </c>
    </row>
    <row r="49" spans="1:6" x14ac:dyDescent="0.2">
      <c r="A49">
        <v>5</v>
      </c>
      <c r="B49">
        <v>16</v>
      </c>
      <c r="C49" t="s">
        <v>44</v>
      </c>
      <c r="D49">
        <v>2005</v>
      </c>
      <c r="E49" s="80">
        <v>34.61</v>
      </c>
      <c r="F49" s="80">
        <v>3.9899999999999984</v>
      </c>
    </row>
    <row r="50" spans="1:6" x14ac:dyDescent="0.2">
      <c r="A50">
        <v>75</v>
      </c>
      <c r="B50">
        <v>3</v>
      </c>
      <c r="C50" t="s">
        <v>15</v>
      </c>
      <c r="D50">
        <v>2003</v>
      </c>
      <c r="E50" s="80">
        <v>34.67</v>
      </c>
      <c r="F50" s="80">
        <v>4.0500000000000007</v>
      </c>
    </row>
    <row r="51" spans="1:6" x14ac:dyDescent="0.2">
      <c r="A51">
        <v>43</v>
      </c>
      <c r="B51">
        <v>26</v>
      </c>
      <c r="C51" t="s">
        <v>52</v>
      </c>
      <c r="D51">
        <v>2006</v>
      </c>
      <c r="E51" s="80">
        <v>34.950000000000003</v>
      </c>
      <c r="F51" s="80">
        <v>4.3300000000000018</v>
      </c>
    </row>
    <row r="52" spans="1:6" x14ac:dyDescent="0.2">
      <c r="A52">
        <v>29</v>
      </c>
      <c r="B52">
        <v>26</v>
      </c>
      <c r="C52" t="s">
        <v>52</v>
      </c>
      <c r="D52">
        <v>2006</v>
      </c>
      <c r="E52" s="80">
        <v>34.99</v>
      </c>
      <c r="F52" s="80">
        <v>4.370000000000001</v>
      </c>
    </row>
    <row r="53" spans="1:6" x14ac:dyDescent="0.2">
      <c r="A53">
        <v>6</v>
      </c>
      <c r="B53">
        <v>13</v>
      </c>
      <c r="C53" t="s">
        <v>39</v>
      </c>
      <c r="D53">
        <v>2003</v>
      </c>
      <c r="E53" s="80">
        <v>35.090000000000003</v>
      </c>
      <c r="F53" s="80">
        <v>4.4700000000000024</v>
      </c>
    </row>
    <row r="54" spans="1:6" x14ac:dyDescent="0.2">
      <c r="A54">
        <v>10</v>
      </c>
      <c r="B54">
        <v>2</v>
      </c>
      <c r="C54" t="s">
        <v>12</v>
      </c>
      <c r="D54">
        <v>2005</v>
      </c>
      <c r="E54" s="80">
        <v>35.1</v>
      </c>
      <c r="F54" s="80">
        <v>4.4800000000000004</v>
      </c>
    </row>
    <row r="55" spans="1:6" x14ac:dyDescent="0.2">
      <c r="A55">
        <v>78</v>
      </c>
      <c r="B55">
        <v>7</v>
      </c>
      <c r="C55" t="s">
        <v>25</v>
      </c>
      <c r="D55">
        <v>2002</v>
      </c>
      <c r="E55" s="80">
        <v>35.22</v>
      </c>
      <c r="F55" s="80">
        <v>4.5999999999999979</v>
      </c>
    </row>
    <row r="56" spans="1:6" x14ac:dyDescent="0.2">
      <c r="A56">
        <v>36</v>
      </c>
      <c r="B56">
        <v>13</v>
      </c>
      <c r="C56" t="s">
        <v>39</v>
      </c>
      <c r="D56">
        <v>2003</v>
      </c>
      <c r="E56" s="80">
        <v>35.270000000000003</v>
      </c>
      <c r="F56" s="80">
        <v>4.6500000000000021</v>
      </c>
    </row>
    <row r="57" spans="1:6" x14ac:dyDescent="0.2">
      <c r="A57">
        <v>13</v>
      </c>
      <c r="B57">
        <v>26</v>
      </c>
      <c r="C57" t="s">
        <v>52</v>
      </c>
      <c r="D57">
        <v>2006</v>
      </c>
      <c r="E57" s="80">
        <v>35.270000000000003</v>
      </c>
      <c r="F57" s="80">
        <v>4.6500000000000021</v>
      </c>
    </row>
    <row r="58" spans="1:6" x14ac:dyDescent="0.2">
      <c r="A58">
        <v>58</v>
      </c>
      <c r="B58">
        <v>13</v>
      </c>
      <c r="C58" t="s">
        <v>39</v>
      </c>
      <c r="D58">
        <v>2003</v>
      </c>
      <c r="E58" s="80">
        <v>35.4</v>
      </c>
      <c r="F58" s="80">
        <v>4.7799999999999976</v>
      </c>
    </row>
    <row r="59" spans="1:6" x14ac:dyDescent="0.2">
      <c r="A59">
        <v>59</v>
      </c>
      <c r="B59">
        <v>26</v>
      </c>
      <c r="C59" t="s">
        <v>52</v>
      </c>
      <c r="D59">
        <v>2006</v>
      </c>
      <c r="E59" s="80">
        <v>35.44</v>
      </c>
      <c r="F59" s="80">
        <v>4.8199999999999967</v>
      </c>
    </row>
    <row r="60" spans="1:6" x14ac:dyDescent="0.2">
      <c r="A60">
        <v>77</v>
      </c>
      <c r="B60">
        <v>15</v>
      </c>
      <c r="C60" t="s">
        <v>42</v>
      </c>
      <c r="D60">
        <v>2004</v>
      </c>
      <c r="E60" s="80">
        <v>35.76</v>
      </c>
      <c r="F60" s="80">
        <v>5.139999999999997</v>
      </c>
    </row>
    <row r="61" spans="1:6" x14ac:dyDescent="0.2">
      <c r="A61">
        <v>68</v>
      </c>
      <c r="B61">
        <v>11</v>
      </c>
      <c r="C61" t="s">
        <v>34</v>
      </c>
      <c r="D61">
        <v>2006</v>
      </c>
      <c r="E61" s="80">
        <v>35.78</v>
      </c>
      <c r="F61" s="80">
        <v>5.16</v>
      </c>
    </row>
    <row r="62" spans="1:6" x14ac:dyDescent="0.2">
      <c r="A62">
        <v>70</v>
      </c>
      <c r="B62">
        <v>13</v>
      </c>
      <c r="C62" t="s">
        <v>39</v>
      </c>
      <c r="D62">
        <v>2003</v>
      </c>
      <c r="E62" s="80">
        <v>35.880000000000003</v>
      </c>
      <c r="F62" s="80">
        <v>5.2600000000000016</v>
      </c>
    </row>
    <row r="63" spans="1:6" x14ac:dyDescent="0.2">
      <c r="A63">
        <v>69</v>
      </c>
      <c r="B63">
        <v>16</v>
      </c>
      <c r="C63" t="s">
        <v>44</v>
      </c>
      <c r="D63">
        <v>2005</v>
      </c>
      <c r="E63" s="80">
        <v>35.99</v>
      </c>
      <c r="F63" s="80">
        <v>5.370000000000001</v>
      </c>
    </row>
    <row r="64" spans="1:6" x14ac:dyDescent="0.2">
      <c r="A64">
        <v>85</v>
      </c>
      <c r="B64">
        <v>11</v>
      </c>
      <c r="C64" t="s">
        <v>34</v>
      </c>
      <c r="D64">
        <v>2006</v>
      </c>
      <c r="E64" s="80">
        <v>36.07</v>
      </c>
      <c r="F64" s="80">
        <v>5.4499999999999993</v>
      </c>
    </row>
    <row r="65" spans="1:6" x14ac:dyDescent="0.2">
      <c r="A65">
        <v>44</v>
      </c>
      <c r="B65">
        <v>12</v>
      </c>
      <c r="C65" t="s">
        <v>37</v>
      </c>
      <c r="D65">
        <v>2006</v>
      </c>
      <c r="E65" s="80">
        <v>36.159999999999997</v>
      </c>
      <c r="F65" s="80">
        <v>5.5399999999999956</v>
      </c>
    </row>
    <row r="66" spans="1:6" x14ac:dyDescent="0.2">
      <c r="A66">
        <v>65</v>
      </c>
      <c r="B66">
        <v>26</v>
      </c>
      <c r="C66" t="s">
        <v>52</v>
      </c>
      <c r="D66">
        <v>2006</v>
      </c>
      <c r="E66" s="80">
        <v>36.29</v>
      </c>
      <c r="F66" s="80">
        <v>5.6699999999999982</v>
      </c>
    </row>
    <row r="67" spans="1:6" x14ac:dyDescent="0.2">
      <c r="A67">
        <v>61</v>
      </c>
      <c r="B67">
        <v>12</v>
      </c>
      <c r="C67" t="s">
        <v>37</v>
      </c>
      <c r="D67">
        <v>2006</v>
      </c>
      <c r="E67" s="80">
        <v>36.36</v>
      </c>
      <c r="F67" s="80">
        <v>5.7399999999999984</v>
      </c>
    </row>
    <row r="68" spans="1:6" x14ac:dyDescent="0.2">
      <c r="A68">
        <v>27</v>
      </c>
      <c r="B68">
        <v>12</v>
      </c>
      <c r="C68" t="s">
        <v>37</v>
      </c>
      <c r="D68">
        <v>2006</v>
      </c>
      <c r="E68" s="80">
        <v>36.53</v>
      </c>
      <c r="F68" s="80">
        <v>5.91</v>
      </c>
    </row>
    <row r="69" spans="1:6" x14ac:dyDescent="0.2">
      <c r="A69">
        <v>60</v>
      </c>
      <c r="B69">
        <v>25</v>
      </c>
      <c r="C69" t="s">
        <v>51</v>
      </c>
      <c r="D69">
        <v>2005</v>
      </c>
      <c r="E69" s="80">
        <v>36.54</v>
      </c>
      <c r="F69" s="80">
        <v>5.9199999999999982</v>
      </c>
    </row>
    <row r="70" spans="1:6" x14ac:dyDescent="0.2">
      <c r="A70" s="68">
        <v>86</v>
      </c>
      <c r="B70" s="68">
        <v>16</v>
      </c>
      <c r="C70" s="68" t="s">
        <v>44</v>
      </c>
      <c r="D70" s="68">
        <v>2005</v>
      </c>
      <c r="E70" s="435">
        <v>36.56</v>
      </c>
      <c r="F70" s="80">
        <v>5.9400000000000013</v>
      </c>
    </row>
    <row r="71" spans="1:6" x14ac:dyDescent="0.2">
      <c r="A71">
        <v>53</v>
      </c>
      <c r="B71">
        <v>17</v>
      </c>
      <c r="C71" t="s">
        <v>46</v>
      </c>
      <c r="D71">
        <v>2004</v>
      </c>
      <c r="E71" s="80">
        <v>36.56</v>
      </c>
      <c r="F71" s="80">
        <v>5.9400000000000013</v>
      </c>
    </row>
    <row r="72" spans="1:6" x14ac:dyDescent="0.2">
      <c r="A72">
        <v>84</v>
      </c>
      <c r="B72">
        <v>13</v>
      </c>
      <c r="C72" t="s">
        <v>39</v>
      </c>
      <c r="D72">
        <v>2003</v>
      </c>
      <c r="E72" s="80">
        <v>36.71</v>
      </c>
      <c r="F72" s="80">
        <v>6.09</v>
      </c>
    </row>
    <row r="73" spans="1:6" x14ac:dyDescent="0.2">
      <c r="A73">
        <v>12</v>
      </c>
      <c r="B73">
        <v>12</v>
      </c>
      <c r="C73" t="s">
        <v>37</v>
      </c>
      <c r="D73">
        <v>2006</v>
      </c>
      <c r="E73" s="80">
        <v>36.74</v>
      </c>
      <c r="F73" s="80">
        <v>6.120000000000001</v>
      </c>
    </row>
    <row r="74" spans="1:6" x14ac:dyDescent="0.2">
      <c r="A74">
        <v>40</v>
      </c>
      <c r="B74">
        <v>17</v>
      </c>
      <c r="C74" t="s">
        <v>46</v>
      </c>
      <c r="D74">
        <v>2004</v>
      </c>
      <c r="E74" s="80">
        <v>36.92</v>
      </c>
      <c r="F74" s="80">
        <v>6.3000000000000007</v>
      </c>
    </row>
    <row r="75" spans="1:6" x14ac:dyDescent="0.2">
      <c r="A75">
        <v>28</v>
      </c>
      <c r="B75">
        <v>25</v>
      </c>
      <c r="C75" t="s">
        <v>51</v>
      </c>
      <c r="D75">
        <v>2005</v>
      </c>
      <c r="E75" s="80">
        <v>36.950000000000003</v>
      </c>
      <c r="F75" s="80">
        <v>6.3300000000000018</v>
      </c>
    </row>
    <row r="76" spans="1:6" x14ac:dyDescent="0.2">
      <c r="A76">
        <v>23</v>
      </c>
      <c r="B76">
        <v>17</v>
      </c>
      <c r="C76" t="s">
        <v>46</v>
      </c>
      <c r="D76">
        <v>2004</v>
      </c>
      <c r="E76" s="80">
        <v>37.119999999999997</v>
      </c>
      <c r="F76" s="80">
        <v>6.4999999999999964</v>
      </c>
    </row>
    <row r="77" spans="1:6" x14ac:dyDescent="0.2">
      <c r="A77">
        <v>67</v>
      </c>
      <c r="B77">
        <v>25</v>
      </c>
      <c r="C77" t="s">
        <v>51</v>
      </c>
      <c r="D77">
        <v>2005</v>
      </c>
      <c r="E77" s="80">
        <v>37.24</v>
      </c>
      <c r="F77" s="80">
        <v>6.620000000000001</v>
      </c>
    </row>
    <row r="78" spans="1:6" x14ac:dyDescent="0.2">
      <c r="A78">
        <v>11</v>
      </c>
      <c r="B78">
        <v>25</v>
      </c>
      <c r="C78" t="s">
        <v>51</v>
      </c>
      <c r="D78">
        <v>2005</v>
      </c>
      <c r="E78" s="80">
        <v>37.31</v>
      </c>
      <c r="F78" s="80">
        <v>6.6900000000000013</v>
      </c>
    </row>
    <row r="79" spans="1:6" x14ac:dyDescent="0.2">
      <c r="A79">
        <v>83</v>
      </c>
      <c r="B79">
        <v>26</v>
      </c>
      <c r="C79" t="s">
        <v>52</v>
      </c>
      <c r="D79">
        <v>2006</v>
      </c>
      <c r="E79" s="80">
        <v>37.340000000000003</v>
      </c>
      <c r="F79" s="80">
        <v>6.7200000000000024</v>
      </c>
    </row>
    <row r="80" spans="1:6" x14ac:dyDescent="0.2">
      <c r="A80">
        <v>45</v>
      </c>
      <c r="B80">
        <v>25</v>
      </c>
      <c r="C80" t="s">
        <v>51</v>
      </c>
      <c r="D80">
        <v>2005</v>
      </c>
      <c r="E80" s="80">
        <v>37.369999999999997</v>
      </c>
      <c r="F80" s="80">
        <v>6.7499999999999964</v>
      </c>
    </row>
    <row r="81" spans="1:6" x14ac:dyDescent="0.2">
      <c r="A81">
        <v>66</v>
      </c>
      <c r="B81">
        <v>12</v>
      </c>
      <c r="C81" t="s">
        <v>37</v>
      </c>
      <c r="D81">
        <v>2006</v>
      </c>
      <c r="E81" s="80">
        <v>37.409999999999997</v>
      </c>
      <c r="F81" s="80">
        <v>6.7899999999999956</v>
      </c>
    </row>
    <row r="82" spans="1:6" x14ac:dyDescent="0.2">
      <c r="A82">
        <v>76</v>
      </c>
      <c r="B82">
        <v>2</v>
      </c>
      <c r="C82" t="s">
        <v>12</v>
      </c>
      <c r="D82">
        <v>2005</v>
      </c>
      <c r="E82" s="80">
        <v>37.53</v>
      </c>
      <c r="F82" s="80">
        <v>6.91</v>
      </c>
    </row>
    <row r="83" spans="1:6" x14ac:dyDescent="0.2">
      <c r="A83">
        <v>57</v>
      </c>
      <c r="B83">
        <v>16</v>
      </c>
      <c r="C83" t="s">
        <v>44</v>
      </c>
      <c r="D83">
        <v>2005</v>
      </c>
      <c r="E83" s="80">
        <v>37.69</v>
      </c>
      <c r="F83" s="80">
        <v>7.0699999999999967</v>
      </c>
    </row>
    <row r="84" spans="1:6" x14ac:dyDescent="0.2">
      <c r="A84">
        <v>74</v>
      </c>
      <c r="B84">
        <v>17</v>
      </c>
      <c r="C84" t="s">
        <v>46</v>
      </c>
      <c r="D84">
        <v>2004</v>
      </c>
      <c r="E84" s="80">
        <v>38.15</v>
      </c>
      <c r="F84" s="80">
        <v>7.5299999999999976</v>
      </c>
    </row>
    <row r="85" spans="1:6" x14ac:dyDescent="0.2">
      <c r="A85">
        <v>82</v>
      </c>
      <c r="B85">
        <v>12</v>
      </c>
      <c r="C85" t="s">
        <v>37</v>
      </c>
      <c r="D85">
        <v>2006</v>
      </c>
      <c r="E85" s="80">
        <v>38.270000000000003</v>
      </c>
      <c r="F85" s="80">
        <v>7.6500000000000021</v>
      </c>
    </row>
    <row r="86" spans="1:6" x14ac:dyDescent="0.2">
      <c r="A86">
        <v>8</v>
      </c>
      <c r="B86">
        <v>17</v>
      </c>
      <c r="C86" t="s">
        <v>46</v>
      </c>
      <c r="D86">
        <v>2004</v>
      </c>
      <c r="E86" s="80">
        <v>38.43</v>
      </c>
      <c r="F86" s="80">
        <v>7.8099999999999987</v>
      </c>
    </row>
    <row r="87" spans="1:6" x14ac:dyDescent="0.2">
      <c r="A87">
        <v>81</v>
      </c>
      <c r="B87">
        <v>25</v>
      </c>
      <c r="C87" t="s">
        <v>51</v>
      </c>
      <c r="D87">
        <v>2005</v>
      </c>
      <c r="E87" s="80">
        <v>39.32</v>
      </c>
      <c r="F87" s="80">
        <v>8.6999999999999993</v>
      </c>
    </row>
  </sheetData>
  <autoFilter ref="A1:F87" xr:uid="{00000000-0009-0000-0000-000025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51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3.33203125" customWidth="1"/>
    <col min="3" max="3" width="14.5" customWidth="1"/>
    <col min="4" max="4" width="4.83203125" customWidth="1"/>
    <col min="5" max="5" width="9.33203125" style="80" customWidth="1"/>
    <col min="6" max="6" width="11" style="80" customWidth="1"/>
    <col min="7" max="1025" width="10.83203125" customWidth="1"/>
  </cols>
  <sheetData>
    <row r="1" spans="1:6" x14ac:dyDescent="0.2">
      <c r="A1" t="s">
        <v>481</v>
      </c>
      <c r="B1" t="s">
        <v>492</v>
      </c>
      <c r="C1" t="s">
        <v>1</v>
      </c>
      <c r="D1" t="s">
        <v>2</v>
      </c>
      <c r="E1" s="80" t="s">
        <v>493</v>
      </c>
      <c r="F1" s="80" t="s">
        <v>490</v>
      </c>
    </row>
    <row r="2" spans="1:6" x14ac:dyDescent="0.2">
      <c r="A2">
        <v>45</v>
      </c>
      <c r="B2">
        <v>44</v>
      </c>
      <c r="C2">
        <v>0</v>
      </c>
      <c r="D2">
        <v>0</v>
      </c>
      <c r="E2" s="80">
        <v>33.411000000000001</v>
      </c>
      <c r="F2" s="80">
        <v>0</v>
      </c>
    </row>
    <row r="3" spans="1:6" x14ac:dyDescent="0.2">
      <c r="A3">
        <v>18</v>
      </c>
      <c r="B3">
        <v>44</v>
      </c>
      <c r="C3">
        <v>0</v>
      </c>
      <c r="D3">
        <v>0</v>
      </c>
      <c r="E3" s="80">
        <v>33.500999999999998</v>
      </c>
      <c r="F3" s="80">
        <v>8.9999999999996305E-2</v>
      </c>
    </row>
    <row r="4" spans="1:6" x14ac:dyDescent="0.2">
      <c r="A4">
        <v>25</v>
      </c>
      <c r="B4">
        <v>44</v>
      </c>
      <c r="C4">
        <v>0</v>
      </c>
      <c r="D4">
        <v>0</v>
      </c>
      <c r="E4" s="80">
        <v>33.527000000000001</v>
      </c>
      <c r="F4" s="80">
        <v>0.11599999999999966</v>
      </c>
    </row>
    <row r="5" spans="1:6" x14ac:dyDescent="0.2">
      <c r="A5">
        <v>32</v>
      </c>
      <c r="B5">
        <v>44</v>
      </c>
      <c r="C5">
        <v>0</v>
      </c>
      <c r="D5">
        <v>0</v>
      </c>
      <c r="E5" s="80">
        <v>33.664000000000001</v>
      </c>
      <c r="F5" s="80">
        <v>0.25300000000000011</v>
      </c>
    </row>
    <row r="6" spans="1:6" x14ac:dyDescent="0.2">
      <c r="A6">
        <v>51</v>
      </c>
      <c r="B6">
        <v>44</v>
      </c>
      <c r="C6">
        <v>0</v>
      </c>
      <c r="D6">
        <v>0</v>
      </c>
      <c r="E6" s="80">
        <v>33.737000000000002</v>
      </c>
      <c r="F6" s="80">
        <v>0.32600000000000051</v>
      </c>
    </row>
    <row r="7" spans="1:6" x14ac:dyDescent="0.2">
      <c r="A7">
        <v>38</v>
      </c>
      <c r="B7">
        <v>44</v>
      </c>
      <c r="C7">
        <v>0</v>
      </c>
      <c r="D7">
        <v>0</v>
      </c>
      <c r="E7" s="80">
        <v>33.856000000000002</v>
      </c>
      <c r="F7" s="80">
        <v>0.44500000000000028</v>
      </c>
    </row>
    <row r="8" spans="1:6" x14ac:dyDescent="0.2">
      <c r="A8">
        <v>11</v>
      </c>
      <c r="B8">
        <v>44</v>
      </c>
      <c r="C8">
        <v>0</v>
      </c>
      <c r="D8">
        <v>0</v>
      </c>
      <c r="E8" s="80">
        <v>33.890999999999998</v>
      </c>
      <c r="F8" s="80">
        <v>0.47999999999999687</v>
      </c>
    </row>
    <row r="9" spans="1:6" x14ac:dyDescent="0.2">
      <c r="A9">
        <v>43</v>
      </c>
      <c r="B9">
        <v>27</v>
      </c>
      <c r="C9" t="s">
        <v>53</v>
      </c>
      <c r="D9">
        <v>2002</v>
      </c>
      <c r="E9" s="80">
        <v>34.186</v>
      </c>
      <c r="F9" s="80">
        <v>0.77499999999999858</v>
      </c>
    </row>
    <row r="10" spans="1:6" x14ac:dyDescent="0.2">
      <c r="A10">
        <v>24</v>
      </c>
      <c r="B10">
        <v>27</v>
      </c>
      <c r="C10" t="s">
        <v>53</v>
      </c>
      <c r="D10">
        <v>2002</v>
      </c>
      <c r="E10" s="80">
        <v>34.238</v>
      </c>
      <c r="F10" s="80">
        <v>0.82699999999999818</v>
      </c>
    </row>
    <row r="11" spans="1:6" x14ac:dyDescent="0.2">
      <c r="A11">
        <v>22</v>
      </c>
      <c r="B11">
        <v>40</v>
      </c>
      <c r="C11">
        <v>0</v>
      </c>
      <c r="D11">
        <v>0</v>
      </c>
      <c r="E11" s="80">
        <v>34.241</v>
      </c>
      <c r="F11" s="80">
        <v>0.82999999999999829</v>
      </c>
    </row>
    <row r="12" spans="1:6" x14ac:dyDescent="0.2">
      <c r="A12">
        <v>49</v>
      </c>
      <c r="B12">
        <v>27</v>
      </c>
      <c r="C12" t="s">
        <v>53</v>
      </c>
      <c r="D12">
        <v>2002</v>
      </c>
      <c r="E12" s="80">
        <v>34.32</v>
      </c>
      <c r="F12" s="80">
        <v>0.90899999999999892</v>
      </c>
    </row>
    <row r="13" spans="1:6" x14ac:dyDescent="0.2">
      <c r="A13">
        <v>41</v>
      </c>
      <c r="B13">
        <v>10</v>
      </c>
      <c r="C13" t="s">
        <v>32</v>
      </c>
      <c r="D13">
        <v>2001</v>
      </c>
      <c r="E13" s="80">
        <v>34.334000000000003</v>
      </c>
      <c r="F13" s="80">
        <v>0.92300000000000182</v>
      </c>
    </row>
    <row r="14" spans="1:6" x14ac:dyDescent="0.2">
      <c r="A14">
        <v>21</v>
      </c>
      <c r="B14">
        <v>10</v>
      </c>
      <c r="C14" t="s">
        <v>32</v>
      </c>
      <c r="D14">
        <v>2001</v>
      </c>
      <c r="E14" s="80">
        <v>34.343000000000004</v>
      </c>
      <c r="F14" s="80">
        <v>0.93200000000000216</v>
      </c>
    </row>
    <row r="15" spans="1:6" x14ac:dyDescent="0.2">
      <c r="A15">
        <v>16</v>
      </c>
      <c r="B15">
        <v>40</v>
      </c>
      <c r="C15">
        <v>0</v>
      </c>
      <c r="D15">
        <v>0</v>
      </c>
      <c r="E15" s="80">
        <v>34.404000000000003</v>
      </c>
      <c r="F15" s="80">
        <v>0.9930000000000021</v>
      </c>
    </row>
    <row r="16" spans="1:6" x14ac:dyDescent="0.2">
      <c r="A16">
        <v>34</v>
      </c>
      <c r="B16">
        <v>10</v>
      </c>
      <c r="C16" t="s">
        <v>32</v>
      </c>
      <c r="D16">
        <v>2001</v>
      </c>
      <c r="E16" s="80">
        <v>34.453000000000003</v>
      </c>
      <c r="F16" s="80">
        <v>1.0420000000000016</v>
      </c>
    </row>
    <row r="17" spans="1:6" x14ac:dyDescent="0.2">
      <c r="A17">
        <v>5</v>
      </c>
      <c r="B17">
        <v>44</v>
      </c>
      <c r="C17">
        <v>0</v>
      </c>
      <c r="D17">
        <v>0</v>
      </c>
      <c r="E17" s="80">
        <v>34.485999999999997</v>
      </c>
      <c r="F17" s="80">
        <v>1.0749999999999957</v>
      </c>
    </row>
    <row r="18" spans="1:6" x14ac:dyDescent="0.2">
      <c r="A18">
        <v>53</v>
      </c>
      <c r="B18">
        <v>10</v>
      </c>
      <c r="C18" t="s">
        <v>32</v>
      </c>
      <c r="D18">
        <v>2001</v>
      </c>
      <c r="E18" s="80">
        <v>34.493000000000002</v>
      </c>
      <c r="F18" s="80">
        <v>1.0820000000000007</v>
      </c>
    </row>
    <row r="19" spans="1:6" x14ac:dyDescent="0.2">
      <c r="A19">
        <v>10</v>
      </c>
      <c r="B19">
        <v>27</v>
      </c>
      <c r="C19" t="s">
        <v>53</v>
      </c>
      <c r="D19">
        <v>2002</v>
      </c>
      <c r="E19" s="80">
        <v>34.561999999999998</v>
      </c>
      <c r="F19" s="80">
        <v>1.1509999999999962</v>
      </c>
    </row>
    <row r="20" spans="1:6" x14ac:dyDescent="0.2">
      <c r="A20">
        <v>30</v>
      </c>
      <c r="B20">
        <v>27</v>
      </c>
      <c r="C20" t="s">
        <v>53</v>
      </c>
      <c r="D20">
        <v>2002</v>
      </c>
      <c r="E20" s="80">
        <v>34.573</v>
      </c>
      <c r="F20" s="80">
        <v>1.161999999999999</v>
      </c>
    </row>
    <row r="21" spans="1:6" x14ac:dyDescent="0.2">
      <c r="A21">
        <v>48</v>
      </c>
      <c r="B21">
        <v>40</v>
      </c>
      <c r="C21">
        <v>0</v>
      </c>
      <c r="D21">
        <v>0</v>
      </c>
      <c r="E21" s="80">
        <v>34.585999999999999</v>
      </c>
      <c r="F21" s="80">
        <v>1.1749999999999972</v>
      </c>
    </row>
    <row r="22" spans="1:6" x14ac:dyDescent="0.2">
      <c r="A22">
        <v>39</v>
      </c>
      <c r="B22">
        <v>27</v>
      </c>
      <c r="C22" t="s">
        <v>53</v>
      </c>
      <c r="D22">
        <v>2002</v>
      </c>
      <c r="E22" s="80">
        <v>34.622</v>
      </c>
      <c r="F22" s="80">
        <v>1.2109999999999985</v>
      </c>
    </row>
    <row r="23" spans="1:6" x14ac:dyDescent="0.2">
      <c r="A23">
        <v>29</v>
      </c>
      <c r="B23">
        <v>40</v>
      </c>
      <c r="C23">
        <v>0</v>
      </c>
      <c r="D23">
        <v>0</v>
      </c>
      <c r="E23" s="80">
        <v>34.630000000000003</v>
      </c>
      <c r="F23" s="80">
        <v>1.2190000000000012</v>
      </c>
    </row>
    <row r="24" spans="1:6" x14ac:dyDescent="0.2">
      <c r="A24">
        <v>47</v>
      </c>
      <c r="B24">
        <v>40</v>
      </c>
      <c r="C24">
        <v>0</v>
      </c>
      <c r="D24">
        <v>0</v>
      </c>
      <c r="E24" s="80">
        <v>34.640999999999998</v>
      </c>
      <c r="F24" s="80">
        <v>1.2299999999999969</v>
      </c>
    </row>
    <row r="25" spans="1:6" x14ac:dyDescent="0.2">
      <c r="A25">
        <v>35</v>
      </c>
      <c r="B25">
        <v>40</v>
      </c>
      <c r="C25">
        <v>0</v>
      </c>
      <c r="D25">
        <v>0</v>
      </c>
      <c r="E25" s="80">
        <v>34.692</v>
      </c>
      <c r="F25" s="80">
        <v>1.2809999999999988</v>
      </c>
    </row>
    <row r="26" spans="1:6" x14ac:dyDescent="0.2">
      <c r="A26">
        <v>27</v>
      </c>
      <c r="B26">
        <v>10</v>
      </c>
      <c r="C26" t="s">
        <v>32</v>
      </c>
      <c r="D26">
        <v>2001</v>
      </c>
      <c r="E26" s="80">
        <v>34.712000000000003</v>
      </c>
      <c r="F26" s="80">
        <v>1.3010000000000019</v>
      </c>
    </row>
    <row r="27" spans="1:6" x14ac:dyDescent="0.2">
      <c r="A27">
        <v>9</v>
      </c>
      <c r="B27">
        <v>10</v>
      </c>
      <c r="C27" t="s">
        <v>32</v>
      </c>
      <c r="D27">
        <v>2001</v>
      </c>
      <c r="E27" s="80">
        <v>34.756</v>
      </c>
      <c r="F27" s="80">
        <v>1.3449999999999989</v>
      </c>
    </row>
    <row r="28" spans="1:6" x14ac:dyDescent="0.2">
      <c r="A28">
        <v>19</v>
      </c>
      <c r="B28">
        <v>27</v>
      </c>
      <c r="C28" t="s">
        <v>53</v>
      </c>
      <c r="D28">
        <v>2002</v>
      </c>
      <c r="E28" s="80">
        <v>34.814</v>
      </c>
      <c r="F28" s="80">
        <v>1.4029999999999987</v>
      </c>
    </row>
    <row r="29" spans="1:6" x14ac:dyDescent="0.2">
      <c r="A29">
        <v>7</v>
      </c>
      <c r="B29">
        <v>40</v>
      </c>
      <c r="C29">
        <v>0</v>
      </c>
      <c r="D29">
        <v>0</v>
      </c>
      <c r="E29" s="80">
        <v>34.844000000000001</v>
      </c>
      <c r="F29" s="80">
        <v>1.4329999999999998</v>
      </c>
    </row>
    <row r="30" spans="1:6" x14ac:dyDescent="0.2">
      <c r="A30">
        <v>3</v>
      </c>
      <c r="B30">
        <v>10</v>
      </c>
      <c r="C30" t="s">
        <v>32</v>
      </c>
      <c r="D30">
        <v>2001</v>
      </c>
      <c r="E30" s="80">
        <v>35.040999999999997</v>
      </c>
      <c r="F30" s="80">
        <v>1.6299999999999955</v>
      </c>
    </row>
    <row r="31" spans="1:6" x14ac:dyDescent="0.2">
      <c r="A31">
        <v>42</v>
      </c>
      <c r="B31">
        <v>40</v>
      </c>
      <c r="C31">
        <v>0</v>
      </c>
      <c r="D31">
        <v>0</v>
      </c>
      <c r="E31" s="80">
        <v>35.100999999999999</v>
      </c>
      <c r="F31" s="80">
        <v>1.6899999999999977</v>
      </c>
    </row>
    <row r="32" spans="1:6" x14ac:dyDescent="0.2">
      <c r="A32">
        <v>12</v>
      </c>
      <c r="B32">
        <v>40</v>
      </c>
      <c r="C32">
        <v>0</v>
      </c>
      <c r="D32">
        <v>0</v>
      </c>
      <c r="E32" s="80">
        <v>35.213999999999999</v>
      </c>
      <c r="F32" s="80">
        <v>1.8029999999999973</v>
      </c>
    </row>
    <row r="33" spans="1:6" x14ac:dyDescent="0.2">
      <c r="A33">
        <v>4</v>
      </c>
      <c r="B33">
        <v>27</v>
      </c>
      <c r="C33" t="s">
        <v>53</v>
      </c>
      <c r="D33">
        <v>2002</v>
      </c>
      <c r="E33" s="80">
        <v>35.509</v>
      </c>
      <c r="F33" s="80">
        <v>2.097999999999999</v>
      </c>
    </row>
    <row r="34" spans="1:6" x14ac:dyDescent="0.2">
      <c r="A34">
        <v>44</v>
      </c>
      <c r="B34">
        <v>6</v>
      </c>
      <c r="C34" t="s">
        <v>22</v>
      </c>
      <c r="D34">
        <v>2003</v>
      </c>
      <c r="E34" s="80">
        <v>35.518000000000001</v>
      </c>
      <c r="F34" s="80">
        <v>2.1069999999999993</v>
      </c>
    </row>
    <row r="35" spans="1:6" x14ac:dyDescent="0.2">
      <c r="A35">
        <v>26</v>
      </c>
      <c r="B35">
        <v>6</v>
      </c>
      <c r="C35" t="s">
        <v>22</v>
      </c>
      <c r="D35">
        <v>2003</v>
      </c>
      <c r="E35" s="80">
        <v>35.530999999999999</v>
      </c>
      <c r="F35" s="80">
        <v>2.1199999999999974</v>
      </c>
    </row>
    <row r="36" spans="1:6" x14ac:dyDescent="0.2">
      <c r="A36">
        <v>37</v>
      </c>
      <c r="B36">
        <v>6</v>
      </c>
      <c r="C36" t="s">
        <v>22</v>
      </c>
      <c r="D36">
        <v>2003</v>
      </c>
      <c r="E36" s="80">
        <v>35.615000000000002</v>
      </c>
      <c r="F36" s="80">
        <v>2.2040000000000006</v>
      </c>
    </row>
    <row r="37" spans="1:6" x14ac:dyDescent="0.2">
      <c r="A37">
        <v>17</v>
      </c>
      <c r="B37">
        <v>6</v>
      </c>
      <c r="C37" t="s">
        <v>22</v>
      </c>
      <c r="D37">
        <v>2003</v>
      </c>
      <c r="E37" s="80">
        <v>35.719000000000001</v>
      </c>
      <c r="F37" s="80">
        <v>2.3079999999999998</v>
      </c>
    </row>
    <row r="38" spans="1:6" x14ac:dyDescent="0.2">
      <c r="A38">
        <v>6</v>
      </c>
      <c r="B38">
        <v>6</v>
      </c>
      <c r="C38" t="s">
        <v>22</v>
      </c>
      <c r="D38">
        <v>2003</v>
      </c>
      <c r="E38" s="80">
        <v>35.728999999999999</v>
      </c>
      <c r="F38" s="80">
        <v>2.3179999999999978</v>
      </c>
    </row>
    <row r="39" spans="1:6" x14ac:dyDescent="0.2">
      <c r="A39">
        <v>50</v>
      </c>
      <c r="B39">
        <v>6</v>
      </c>
      <c r="C39" t="s">
        <v>22</v>
      </c>
      <c r="D39">
        <v>2003</v>
      </c>
      <c r="E39" s="80">
        <v>35.744</v>
      </c>
      <c r="F39" s="80">
        <v>2.3329999999999984</v>
      </c>
    </row>
    <row r="40" spans="1:6" x14ac:dyDescent="0.2">
      <c r="A40">
        <v>31</v>
      </c>
      <c r="B40">
        <v>6</v>
      </c>
      <c r="C40" t="s">
        <v>22</v>
      </c>
      <c r="D40">
        <v>2003</v>
      </c>
      <c r="E40" s="80">
        <v>35.773000000000003</v>
      </c>
      <c r="F40" s="80">
        <v>2.3620000000000019</v>
      </c>
    </row>
    <row r="41" spans="1:6" x14ac:dyDescent="0.2">
      <c r="A41">
        <v>13</v>
      </c>
      <c r="B41">
        <v>6</v>
      </c>
      <c r="C41" t="s">
        <v>22</v>
      </c>
      <c r="D41">
        <v>2003</v>
      </c>
      <c r="E41" s="80">
        <v>35.942</v>
      </c>
      <c r="F41" s="80">
        <v>2.5309999999999988</v>
      </c>
    </row>
    <row r="42" spans="1:6" x14ac:dyDescent="0.2">
      <c r="A42">
        <v>23</v>
      </c>
      <c r="B42">
        <v>63</v>
      </c>
      <c r="C42" t="s">
        <v>80</v>
      </c>
      <c r="D42">
        <v>2003</v>
      </c>
      <c r="E42" s="80">
        <v>35.960999999999999</v>
      </c>
      <c r="F42" s="80">
        <v>2.5499999999999972</v>
      </c>
    </row>
    <row r="43" spans="1:6" x14ac:dyDescent="0.2">
      <c r="A43">
        <v>36</v>
      </c>
      <c r="B43">
        <v>63</v>
      </c>
      <c r="C43" t="s">
        <v>80</v>
      </c>
      <c r="D43">
        <v>2003</v>
      </c>
      <c r="E43" s="80">
        <v>37.335999999999999</v>
      </c>
      <c r="F43" s="80">
        <v>3.9249999999999972</v>
      </c>
    </row>
    <row r="44" spans="1:6" x14ac:dyDescent="0.2">
      <c r="A44">
        <v>8</v>
      </c>
      <c r="B44">
        <v>9</v>
      </c>
      <c r="C44" t="s">
        <v>30</v>
      </c>
      <c r="D44">
        <v>2003</v>
      </c>
      <c r="E44" s="80">
        <v>38.213999999999999</v>
      </c>
      <c r="F44" s="80">
        <v>4.8029999999999973</v>
      </c>
    </row>
    <row r="45" spans="1:6" x14ac:dyDescent="0.2">
      <c r="A45">
        <v>46</v>
      </c>
      <c r="B45">
        <v>9</v>
      </c>
      <c r="C45" t="s">
        <v>30</v>
      </c>
      <c r="D45">
        <v>2003</v>
      </c>
      <c r="E45" s="80">
        <v>38.427999999999997</v>
      </c>
      <c r="F45" s="80">
        <v>5.0169999999999959</v>
      </c>
    </row>
    <row r="46" spans="1:6" x14ac:dyDescent="0.2">
      <c r="A46">
        <v>14</v>
      </c>
      <c r="B46">
        <v>9</v>
      </c>
      <c r="C46" t="s">
        <v>30</v>
      </c>
      <c r="D46">
        <v>2003</v>
      </c>
      <c r="E46" s="80">
        <v>38.436999999999998</v>
      </c>
      <c r="F46" s="80">
        <v>5.0259999999999962</v>
      </c>
    </row>
    <row r="47" spans="1:6" x14ac:dyDescent="0.2">
      <c r="A47">
        <v>2</v>
      </c>
      <c r="B47">
        <v>9</v>
      </c>
      <c r="C47" t="s">
        <v>30</v>
      </c>
      <c r="D47">
        <v>2003</v>
      </c>
      <c r="E47" s="80">
        <v>38.460999999999999</v>
      </c>
      <c r="F47" s="80">
        <v>5.0499999999999972</v>
      </c>
    </row>
    <row r="48" spans="1:6" x14ac:dyDescent="0.2">
      <c r="A48">
        <v>40</v>
      </c>
      <c r="B48">
        <v>9</v>
      </c>
      <c r="C48" t="s">
        <v>30</v>
      </c>
      <c r="D48">
        <v>2003</v>
      </c>
      <c r="E48" s="80">
        <v>38.558999999999997</v>
      </c>
      <c r="F48" s="80">
        <v>5.1479999999999961</v>
      </c>
    </row>
    <row r="49" spans="1:6" x14ac:dyDescent="0.2">
      <c r="A49">
        <v>52</v>
      </c>
      <c r="B49">
        <v>9</v>
      </c>
      <c r="C49" t="s">
        <v>30</v>
      </c>
      <c r="D49">
        <v>2003</v>
      </c>
      <c r="E49" s="80">
        <v>38.621000000000002</v>
      </c>
      <c r="F49" s="80">
        <v>5.2100000000000009</v>
      </c>
    </row>
    <row r="50" spans="1:6" x14ac:dyDescent="0.2">
      <c r="A50">
        <v>28</v>
      </c>
      <c r="B50">
        <v>9</v>
      </c>
      <c r="C50" t="s">
        <v>30</v>
      </c>
      <c r="D50">
        <v>2003</v>
      </c>
      <c r="E50" s="80">
        <v>39.093000000000004</v>
      </c>
      <c r="F50" s="80">
        <v>5.6820000000000022</v>
      </c>
    </row>
    <row r="51" spans="1:6" x14ac:dyDescent="0.2">
      <c r="A51">
        <v>33</v>
      </c>
      <c r="B51">
        <v>9</v>
      </c>
      <c r="C51" t="s">
        <v>30</v>
      </c>
      <c r="D51">
        <v>2003</v>
      </c>
      <c r="E51" s="80">
        <v>39.158000000000001</v>
      </c>
      <c r="F51" s="80">
        <v>5.7469999999999999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79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8.33203125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68</v>
      </c>
      <c r="B2">
        <v>10</v>
      </c>
      <c r="C2" t="s">
        <v>32</v>
      </c>
      <c r="D2">
        <v>2001</v>
      </c>
      <c r="E2" s="80">
        <v>45.228000000000002</v>
      </c>
    </row>
    <row r="3" spans="1:6" x14ac:dyDescent="0.2">
      <c r="A3">
        <v>59</v>
      </c>
      <c r="B3">
        <v>10</v>
      </c>
      <c r="C3" t="s">
        <v>32</v>
      </c>
      <c r="D3">
        <v>2001</v>
      </c>
      <c r="E3" s="80">
        <v>45.473999999999997</v>
      </c>
      <c r="F3" s="80">
        <v>0.24599999999999511</v>
      </c>
    </row>
    <row r="4" spans="1:6" x14ac:dyDescent="0.2">
      <c r="A4">
        <v>64</v>
      </c>
      <c r="B4">
        <v>27</v>
      </c>
      <c r="C4" t="s">
        <v>53</v>
      </c>
      <c r="D4">
        <v>2002</v>
      </c>
      <c r="E4" s="80">
        <v>45.652000000000001</v>
      </c>
      <c r="F4" s="80">
        <v>0.42399999999999949</v>
      </c>
    </row>
    <row r="5" spans="1:6" x14ac:dyDescent="0.2">
      <c r="A5">
        <v>92</v>
      </c>
      <c r="B5">
        <v>10</v>
      </c>
      <c r="C5" t="s">
        <v>32</v>
      </c>
      <c r="D5">
        <v>2001</v>
      </c>
      <c r="E5" s="80">
        <v>46.853999999999999</v>
      </c>
      <c r="F5" s="80">
        <v>1.6259999999999977</v>
      </c>
    </row>
    <row r="6" spans="1:6" x14ac:dyDescent="0.2">
      <c r="A6">
        <v>41</v>
      </c>
      <c r="B6">
        <v>10</v>
      </c>
      <c r="C6" t="s">
        <v>32</v>
      </c>
      <c r="D6">
        <v>2001</v>
      </c>
      <c r="E6" s="80">
        <v>46.862000000000002</v>
      </c>
      <c r="F6" s="80">
        <v>1.6340000000000003</v>
      </c>
    </row>
    <row r="7" spans="1:6" x14ac:dyDescent="0.2">
      <c r="A7">
        <v>56</v>
      </c>
      <c r="B7">
        <v>27</v>
      </c>
      <c r="C7" t="s">
        <v>53</v>
      </c>
      <c r="D7">
        <v>2002</v>
      </c>
      <c r="E7" s="80">
        <v>46.904000000000003</v>
      </c>
      <c r="F7" s="80">
        <v>1.6760000000000019</v>
      </c>
    </row>
    <row r="8" spans="1:6" x14ac:dyDescent="0.2">
      <c r="A8">
        <v>75</v>
      </c>
      <c r="B8">
        <v>27</v>
      </c>
      <c r="C8" t="s">
        <v>53</v>
      </c>
      <c r="D8">
        <v>2002</v>
      </c>
      <c r="E8" s="80">
        <v>46.991999999999997</v>
      </c>
      <c r="F8" s="80">
        <v>1.7639999999999958</v>
      </c>
    </row>
    <row r="9" spans="1:6" x14ac:dyDescent="0.2">
      <c r="A9">
        <v>82</v>
      </c>
      <c r="B9">
        <v>10</v>
      </c>
      <c r="C9" t="s">
        <v>32</v>
      </c>
      <c r="D9">
        <v>2001</v>
      </c>
      <c r="E9" s="80">
        <v>47.33</v>
      </c>
      <c r="F9" s="80">
        <v>2.1019999999999968</v>
      </c>
    </row>
    <row r="10" spans="1:6" x14ac:dyDescent="0.2">
      <c r="A10">
        <v>47</v>
      </c>
      <c r="B10">
        <v>27</v>
      </c>
      <c r="C10" t="s">
        <v>53</v>
      </c>
      <c r="D10">
        <v>2002</v>
      </c>
      <c r="E10" s="80">
        <v>47.368000000000002</v>
      </c>
      <c r="F10" s="80">
        <v>2.1400000000000006</v>
      </c>
    </row>
    <row r="11" spans="1:6" x14ac:dyDescent="0.2">
      <c r="A11">
        <v>36</v>
      </c>
      <c r="B11">
        <v>27</v>
      </c>
      <c r="C11" t="s">
        <v>53</v>
      </c>
      <c r="D11">
        <v>2002</v>
      </c>
      <c r="E11" s="80">
        <v>47.372</v>
      </c>
      <c r="F11" s="80">
        <v>2.1439999999999984</v>
      </c>
    </row>
    <row r="12" spans="1:6" x14ac:dyDescent="0.2">
      <c r="A12">
        <v>67</v>
      </c>
      <c r="B12">
        <v>5</v>
      </c>
      <c r="C12" t="s">
        <v>20</v>
      </c>
      <c r="D12">
        <v>2002</v>
      </c>
      <c r="E12" s="80">
        <v>47.383000000000003</v>
      </c>
      <c r="F12" s="80">
        <v>2.1550000000000011</v>
      </c>
    </row>
    <row r="13" spans="1:6" x14ac:dyDescent="0.2">
      <c r="A13">
        <v>101</v>
      </c>
      <c r="B13">
        <v>27</v>
      </c>
      <c r="C13" t="s">
        <v>53</v>
      </c>
      <c r="D13">
        <v>2002</v>
      </c>
      <c r="E13" s="80">
        <v>47.429000000000002</v>
      </c>
      <c r="F13" s="80">
        <v>2.2010000000000005</v>
      </c>
    </row>
    <row r="14" spans="1:6" x14ac:dyDescent="0.2">
      <c r="A14">
        <v>95</v>
      </c>
      <c r="B14">
        <v>27</v>
      </c>
      <c r="C14" t="s">
        <v>53</v>
      </c>
      <c r="D14">
        <v>2002</v>
      </c>
      <c r="E14" s="80">
        <v>47.433</v>
      </c>
      <c r="F14" s="80">
        <v>2.2049999999999983</v>
      </c>
    </row>
    <row r="15" spans="1:6" x14ac:dyDescent="0.2">
      <c r="A15">
        <v>74</v>
      </c>
      <c r="B15">
        <v>10</v>
      </c>
      <c r="C15" t="s">
        <v>32</v>
      </c>
      <c r="D15">
        <v>2001</v>
      </c>
      <c r="E15" s="80">
        <v>47.500999999999998</v>
      </c>
      <c r="F15" s="80">
        <v>2.2729999999999961</v>
      </c>
    </row>
    <row r="16" spans="1:6" x14ac:dyDescent="0.2">
      <c r="A16">
        <v>31</v>
      </c>
      <c r="B16">
        <v>10</v>
      </c>
      <c r="C16" t="s">
        <v>32</v>
      </c>
      <c r="D16">
        <v>2001</v>
      </c>
      <c r="E16" s="80">
        <v>47.552999999999997</v>
      </c>
      <c r="F16" s="80">
        <v>2.3249999999999957</v>
      </c>
    </row>
    <row r="17" spans="1:6" x14ac:dyDescent="0.2">
      <c r="A17">
        <v>102</v>
      </c>
      <c r="B17">
        <v>10</v>
      </c>
      <c r="C17" t="s">
        <v>32</v>
      </c>
      <c r="D17">
        <v>2001</v>
      </c>
      <c r="E17" s="80">
        <v>47.646000000000001</v>
      </c>
      <c r="F17" s="80">
        <v>2.4179999999999993</v>
      </c>
    </row>
    <row r="18" spans="1:6" x14ac:dyDescent="0.2">
      <c r="A18">
        <v>58</v>
      </c>
      <c r="B18">
        <v>5</v>
      </c>
      <c r="C18" t="s">
        <v>20</v>
      </c>
      <c r="D18">
        <v>2002</v>
      </c>
      <c r="E18" s="80">
        <v>47.712000000000003</v>
      </c>
      <c r="F18" s="80">
        <v>2.4840000000000018</v>
      </c>
    </row>
    <row r="19" spans="1:6" x14ac:dyDescent="0.2">
      <c r="A19">
        <v>18</v>
      </c>
      <c r="B19">
        <v>10</v>
      </c>
      <c r="C19" t="s">
        <v>32</v>
      </c>
      <c r="D19">
        <v>2001</v>
      </c>
      <c r="E19" s="80">
        <v>47.74</v>
      </c>
      <c r="F19" s="80">
        <v>2.5120000000000005</v>
      </c>
    </row>
    <row r="20" spans="1:6" x14ac:dyDescent="0.2">
      <c r="A20">
        <v>48</v>
      </c>
      <c r="B20">
        <v>5</v>
      </c>
      <c r="C20" t="s">
        <v>20</v>
      </c>
      <c r="D20">
        <v>2002</v>
      </c>
      <c r="E20" s="80">
        <v>47.97</v>
      </c>
      <c r="F20" s="80">
        <v>2.7419999999999973</v>
      </c>
    </row>
    <row r="21" spans="1:6" x14ac:dyDescent="0.2">
      <c r="A21">
        <v>7</v>
      </c>
      <c r="B21">
        <v>10</v>
      </c>
      <c r="C21" t="s">
        <v>32</v>
      </c>
      <c r="D21">
        <v>2001</v>
      </c>
      <c r="E21" s="80">
        <v>48.003999999999998</v>
      </c>
      <c r="F21" s="80">
        <v>2.7759999999999962</v>
      </c>
    </row>
    <row r="22" spans="1:6" x14ac:dyDescent="0.2">
      <c r="A22">
        <v>15</v>
      </c>
      <c r="B22">
        <v>27</v>
      </c>
      <c r="C22" t="s">
        <v>53</v>
      </c>
      <c r="D22">
        <v>2002</v>
      </c>
      <c r="E22" s="80">
        <v>48.021999999999998</v>
      </c>
      <c r="F22" s="80">
        <v>2.7939999999999969</v>
      </c>
    </row>
    <row r="23" spans="1:6" x14ac:dyDescent="0.2">
      <c r="A23">
        <v>40</v>
      </c>
      <c r="B23">
        <v>5</v>
      </c>
      <c r="C23" t="s">
        <v>20</v>
      </c>
      <c r="D23">
        <v>2002</v>
      </c>
      <c r="E23" s="80">
        <v>48.73</v>
      </c>
      <c r="F23" s="80">
        <v>3.5019999999999953</v>
      </c>
    </row>
    <row r="24" spans="1:6" x14ac:dyDescent="0.2">
      <c r="A24">
        <v>32</v>
      </c>
      <c r="B24">
        <v>5</v>
      </c>
      <c r="C24" t="s">
        <v>20</v>
      </c>
      <c r="D24">
        <v>2002</v>
      </c>
      <c r="E24" s="80">
        <v>48.841000000000001</v>
      </c>
      <c r="F24" s="80">
        <v>3.6129999999999995</v>
      </c>
    </row>
    <row r="25" spans="1:6" x14ac:dyDescent="0.2">
      <c r="A25">
        <v>10</v>
      </c>
      <c r="B25">
        <v>27</v>
      </c>
      <c r="C25" t="s">
        <v>53</v>
      </c>
      <c r="D25">
        <v>2002</v>
      </c>
      <c r="E25" s="80">
        <v>48.95</v>
      </c>
      <c r="F25" s="80">
        <v>3.7220000000000013</v>
      </c>
    </row>
    <row r="26" spans="1:6" x14ac:dyDescent="0.2">
      <c r="A26">
        <v>62</v>
      </c>
      <c r="B26">
        <v>9</v>
      </c>
      <c r="C26" t="s">
        <v>30</v>
      </c>
      <c r="D26">
        <v>2003</v>
      </c>
      <c r="E26" s="80">
        <v>48.975999999999999</v>
      </c>
      <c r="F26" s="80">
        <v>3.7479999999999976</v>
      </c>
    </row>
    <row r="27" spans="1:6" x14ac:dyDescent="0.2">
      <c r="A27">
        <v>66</v>
      </c>
      <c r="B27">
        <v>18</v>
      </c>
      <c r="C27" t="s">
        <v>498</v>
      </c>
      <c r="D27">
        <v>2012</v>
      </c>
      <c r="E27" s="80">
        <v>49.04</v>
      </c>
      <c r="F27" s="80">
        <v>3.8119999999999976</v>
      </c>
    </row>
    <row r="28" spans="1:6" x14ac:dyDescent="0.2">
      <c r="A28">
        <v>57</v>
      </c>
      <c r="B28">
        <v>18</v>
      </c>
      <c r="C28" t="s">
        <v>498</v>
      </c>
      <c r="D28">
        <v>2012</v>
      </c>
      <c r="E28" s="80">
        <v>49.085999999999999</v>
      </c>
      <c r="F28" s="80">
        <v>3.857999999999997</v>
      </c>
    </row>
    <row r="29" spans="1:6" x14ac:dyDescent="0.2">
      <c r="A29">
        <v>91</v>
      </c>
      <c r="B29">
        <v>5</v>
      </c>
      <c r="C29" t="s">
        <v>20</v>
      </c>
      <c r="D29">
        <v>2002</v>
      </c>
      <c r="E29" s="80">
        <v>49.155000000000001</v>
      </c>
      <c r="F29" s="80">
        <v>3.9269999999999996</v>
      </c>
    </row>
    <row r="30" spans="1:6" x14ac:dyDescent="0.2">
      <c r="A30">
        <v>3</v>
      </c>
      <c r="B30">
        <v>27</v>
      </c>
      <c r="C30" t="s">
        <v>53</v>
      </c>
      <c r="D30">
        <v>2002</v>
      </c>
      <c r="E30" s="80">
        <v>49.23</v>
      </c>
      <c r="F30" s="80">
        <v>4.0019999999999953</v>
      </c>
    </row>
    <row r="31" spans="1:6" x14ac:dyDescent="0.2">
      <c r="A31">
        <v>46</v>
      </c>
      <c r="B31">
        <v>6</v>
      </c>
      <c r="C31" t="s">
        <v>22</v>
      </c>
      <c r="D31">
        <v>2003</v>
      </c>
      <c r="E31" s="80">
        <v>49.332999999999998</v>
      </c>
      <c r="F31" s="80">
        <v>4.1049999999999969</v>
      </c>
    </row>
    <row r="32" spans="1:6" x14ac:dyDescent="0.2">
      <c r="A32">
        <v>55</v>
      </c>
      <c r="B32">
        <v>6</v>
      </c>
      <c r="C32" t="s">
        <v>22</v>
      </c>
      <c r="D32">
        <v>2003</v>
      </c>
      <c r="E32" s="80">
        <v>49.463000000000001</v>
      </c>
      <c r="F32" s="80">
        <v>4.2349999999999994</v>
      </c>
    </row>
    <row r="33" spans="1:6" x14ac:dyDescent="0.2">
      <c r="A33">
        <v>65</v>
      </c>
      <c r="B33">
        <v>6</v>
      </c>
      <c r="C33" t="s">
        <v>22</v>
      </c>
      <c r="D33">
        <v>2003</v>
      </c>
      <c r="E33" s="80">
        <v>49.591000000000001</v>
      </c>
      <c r="F33" s="80">
        <v>4.3629999999999995</v>
      </c>
    </row>
    <row r="34" spans="1:6" x14ac:dyDescent="0.2">
      <c r="A34">
        <v>53</v>
      </c>
      <c r="B34">
        <v>9</v>
      </c>
      <c r="C34" t="s">
        <v>30</v>
      </c>
      <c r="D34">
        <v>2003</v>
      </c>
      <c r="E34" s="80">
        <v>49.688000000000002</v>
      </c>
      <c r="F34" s="80">
        <v>4.4600000000000009</v>
      </c>
    </row>
    <row r="35" spans="1:6" x14ac:dyDescent="0.2">
      <c r="A35">
        <v>73</v>
      </c>
      <c r="B35">
        <v>18</v>
      </c>
      <c r="C35" t="s">
        <v>498</v>
      </c>
      <c r="D35">
        <v>2012</v>
      </c>
      <c r="E35" s="80">
        <v>49.997999999999998</v>
      </c>
      <c r="F35" s="80">
        <v>4.769999999999996</v>
      </c>
    </row>
    <row r="36" spans="1:6" x14ac:dyDescent="0.2">
      <c r="A36">
        <v>60</v>
      </c>
      <c r="B36">
        <v>15</v>
      </c>
      <c r="C36" t="s">
        <v>42</v>
      </c>
      <c r="D36">
        <v>2004</v>
      </c>
      <c r="E36" s="80">
        <v>50.012</v>
      </c>
      <c r="F36" s="80">
        <v>4.7839999999999989</v>
      </c>
    </row>
    <row r="37" spans="1:6" x14ac:dyDescent="0.2">
      <c r="A37">
        <v>34</v>
      </c>
      <c r="B37">
        <v>18</v>
      </c>
      <c r="C37" t="s">
        <v>498</v>
      </c>
      <c r="D37">
        <v>2012</v>
      </c>
      <c r="E37" s="80">
        <v>50.040999999999997</v>
      </c>
      <c r="F37" s="80">
        <v>4.8129999999999953</v>
      </c>
    </row>
    <row r="38" spans="1:6" x14ac:dyDescent="0.2">
      <c r="A38">
        <v>96</v>
      </c>
      <c r="B38">
        <v>6</v>
      </c>
      <c r="C38" t="s">
        <v>22</v>
      </c>
      <c r="D38">
        <v>2003</v>
      </c>
      <c r="E38" s="80">
        <v>50.155999999999999</v>
      </c>
      <c r="F38" s="80">
        <v>4.9279999999999973</v>
      </c>
    </row>
    <row r="39" spans="1:6" x14ac:dyDescent="0.2">
      <c r="A39">
        <v>81</v>
      </c>
      <c r="B39">
        <v>18</v>
      </c>
      <c r="C39" t="s">
        <v>498</v>
      </c>
      <c r="D39">
        <v>2012</v>
      </c>
      <c r="E39" s="80">
        <v>50.19</v>
      </c>
      <c r="F39" s="80">
        <v>4.9619999999999962</v>
      </c>
    </row>
    <row r="40" spans="1:6" x14ac:dyDescent="0.2">
      <c r="A40">
        <v>72</v>
      </c>
      <c r="B40">
        <v>9</v>
      </c>
      <c r="C40" t="s">
        <v>30</v>
      </c>
      <c r="D40">
        <v>2003</v>
      </c>
      <c r="E40" s="80">
        <v>50.225000000000001</v>
      </c>
      <c r="F40" s="80">
        <v>4.9969999999999999</v>
      </c>
    </row>
    <row r="41" spans="1:6" x14ac:dyDescent="0.2">
      <c r="A41">
        <v>97</v>
      </c>
      <c r="B41">
        <v>9</v>
      </c>
      <c r="C41" t="s">
        <v>30</v>
      </c>
      <c r="D41">
        <v>2003</v>
      </c>
      <c r="E41" s="80">
        <v>50.347999999999999</v>
      </c>
      <c r="F41" s="80">
        <v>5.1199999999999974</v>
      </c>
    </row>
    <row r="42" spans="1:6" x14ac:dyDescent="0.2">
      <c r="A42">
        <v>30</v>
      </c>
      <c r="B42">
        <v>9</v>
      </c>
      <c r="C42" t="s">
        <v>30</v>
      </c>
      <c r="D42">
        <v>2003</v>
      </c>
      <c r="E42" s="80">
        <v>50.356000000000002</v>
      </c>
      <c r="F42" s="80">
        <v>5.1280000000000001</v>
      </c>
    </row>
    <row r="43" spans="1:6" x14ac:dyDescent="0.2">
      <c r="A43">
        <v>14</v>
      </c>
      <c r="B43">
        <v>6</v>
      </c>
      <c r="C43" t="s">
        <v>22</v>
      </c>
      <c r="D43">
        <v>2003</v>
      </c>
      <c r="E43" s="80">
        <v>50.54</v>
      </c>
      <c r="F43" s="80">
        <v>5.3119999999999976</v>
      </c>
    </row>
    <row r="44" spans="1:6" x14ac:dyDescent="0.2">
      <c r="A44">
        <v>38</v>
      </c>
      <c r="B44">
        <v>9</v>
      </c>
      <c r="C44" t="s">
        <v>30</v>
      </c>
      <c r="D44">
        <v>2003</v>
      </c>
      <c r="E44" s="80">
        <v>50.56</v>
      </c>
      <c r="F44" s="80">
        <v>5.3320000000000007</v>
      </c>
    </row>
    <row r="45" spans="1:6" x14ac:dyDescent="0.2">
      <c r="A45">
        <v>26</v>
      </c>
      <c r="B45">
        <v>6</v>
      </c>
      <c r="C45" t="s">
        <v>22</v>
      </c>
      <c r="D45">
        <v>2003</v>
      </c>
      <c r="E45" s="80">
        <v>50.594999999999999</v>
      </c>
      <c r="F45" s="80">
        <v>5.3669999999999973</v>
      </c>
    </row>
    <row r="46" spans="1:6" x14ac:dyDescent="0.2">
      <c r="A46">
        <v>11</v>
      </c>
      <c r="B46">
        <v>9</v>
      </c>
      <c r="C46" t="s">
        <v>30</v>
      </c>
      <c r="D46">
        <v>2003</v>
      </c>
      <c r="E46" s="80">
        <v>50.61</v>
      </c>
      <c r="F46" s="80">
        <v>5.3819999999999979</v>
      </c>
    </row>
    <row r="47" spans="1:6" x14ac:dyDescent="0.2">
      <c r="A47">
        <v>8</v>
      </c>
      <c r="B47">
        <v>5</v>
      </c>
      <c r="C47" t="s">
        <v>20</v>
      </c>
      <c r="D47">
        <v>2002</v>
      </c>
      <c r="E47" s="80">
        <v>50.676000000000002</v>
      </c>
      <c r="F47" s="80">
        <v>5.4480000000000004</v>
      </c>
    </row>
    <row r="48" spans="1:6" x14ac:dyDescent="0.2">
      <c r="A48">
        <v>44</v>
      </c>
      <c r="B48">
        <v>9</v>
      </c>
      <c r="C48" t="s">
        <v>30</v>
      </c>
      <c r="D48">
        <v>2003</v>
      </c>
      <c r="E48" s="80">
        <v>50.851999999999997</v>
      </c>
      <c r="F48" s="80">
        <v>5.6239999999999952</v>
      </c>
    </row>
    <row r="49" spans="1:6" x14ac:dyDescent="0.2">
      <c r="A49">
        <v>100</v>
      </c>
      <c r="B49">
        <v>6</v>
      </c>
      <c r="C49" t="s">
        <v>22</v>
      </c>
      <c r="D49">
        <v>2003</v>
      </c>
      <c r="E49" s="80">
        <v>50.905000000000001</v>
      </c>
      <c r="F49" s="80">
        <v>5.6769999999999996</v>
      </c>
    </row>
    <row r="50" spans="1:6" x14ac:dyDescent="0.2">
      <c r="A50">
        <v>45</v>
      </c>
      <c r="B50">
        <v>13</v>
      </c>
      <c r="C50" t="s">
        <v>39</v>
      </c>
      <c r="D50">
        <v>2003</v>
      </c>
      <c r="E50" s="80">
        <v>51.058999999999997</v>
      </c>
      <c r="F50" s="80">
        <v>5.830999999999996</v>
      </c>
    </row>
    <row r="51" spans="1:6" x14ac:dyDescent="0.2">
      <c r="A51">
        <v>6</v>
      </c>
      <c r="B51">
        <v>9</v>
      </c>
      <c r="C51" t="s">
        <v>30</v>
      </c>
      <c r="D51">
        <v>2003</v>
      </c>
      <c r="E51" s="80">
        <v>51.18</v>
      </c>
      <c r="F51" s="80">
        <v>5.9519999999999982</v>
      </c>
    </row>
    <row r="52" spans="1:6" x14ac:dyDescent="0.2">
      <c r="A52">
        <v>28</v>
      </c>
      <c r="B52">
        <v>18</v>
      </c>
      <c r="C52" t="s">
        <v>498</v>
      </c>
      <c r="D52">
        <v>2012</v>
      </c>
      <c r="E52" s="80">
        <v>51.235999999999997</v>
      </c>
      <c r="F52" s="80">
        <v>6.0079999999999956</v>
      </c>
    </row>
    <row r="53" spans="1:6" x14ac:dyDescent="0.2">
      <c r="A53">
        <v>54</v>
      </c>
      <c r="B53">
        <v>13</v>
      </c>
      <c r="C53" t="s">
        <v>39</v>
      </c>
      <c r="D53">
        <v>2003</v>
      </c>
      <c r="E53" s="80">
        <v>51.249000000000002</v>
      </c>
      <c r="F53" s="80">
        <v>6.0210000000000008</v>
      </c>
    </row>
    <row r="54" spans="1:6" x14ac:dyDescent="0.2">
      <c r="A54">
        <v>90</v>
      </c>
      <c r="B54">
        <v>18</v>
      </c>
      <c r="C54" t="s">
        <v>498</v>
      </c>
      <c r="D54">
        <v>2012</v>
      </c>
      <c r="E54" s="80">
        <v>51.295000000000002</v>
      </c>
      <c r="F54" s="80">
        <v>6.0670000000000002</v>
      </c>
    </row>
    <row r="55" spans="1:6" x14ac:dyDescent="0.2">
      <c r="A55">
        <v>79</v>
      </c>
      <c r="B55">
        <v>9</v>
      </c>
      <c r="C55" t="s">
        <v>30</v>
      </c>
      <c r="D55">
        <v>2003</v>
      </c>
      <c r="E55" s="80">
        <v>51.295999999999999</v>
      </c>
      <c r="F55" s="80">
        <v>6.0679999999999978</v>
      </c>
    </row>
    <row r="56" spans="1:6" x14ac:dyDescent="0.2">
      <c r="A56">
        <v>9</v>
      </c>
      <c r="B56">
        <v>6</v>
      </c>
      <c r="C56" t="s">
        <v>22</v>
      </c>
      <c r="D56">
        <v>2003</v>
      </c>
      <c r="E56" s="80">
        <v>51.533999999999999</v>
      </c>
      <c r="F56" s="80">
        <v>6.3059999999999974</v>
      </c>
    </row>
    <row r="57" spans="1:6" x14ac:dyDescent="0.2">
      <c r="A57">
        <v>42</v>
      </c>
      <c r="B57">
        <v>15</v>
      </c>
      <c r="C57" t="s">
        <v>42</v>
      </c>
      <c r="D57">
        <v>2004</v>
      </c>
      <c r="E57" s="80">
        <v>51.668999999999997</v>
      </c>
      <c r="F57" s="80">
        <v>6.4409999999999954</v>
      </c>
    </row>
    <row r="58" spans="1:6" x14ac:dyDescent="0.2">
      <c r="A58">
        <v>71</v>
      </c>
      <c r="B58">
        <v>13</v>
      </c>
      <c r="C58" t="s">
        <v>39</v>
      </c>
      <c r="D58">
        <v>2003</v>
      </c>
      <c r="E58" s="80">
        <v>51.871000000000002</v>
      </c>
      <c r="F58" s="80">
        <v>6.6430000000000007</v>
      </c>
    </row>
    <row r="59" spans="1:6" x14ac:dyDescent="0.2">
      <c r="A59">
        <v>93</v>
      </c>
      <c r="B59">
        <v>15</v>
      </c>
      <c r="C59" t="s">
        <v>42</v>
      </c>
      <c r="D59">
        <v>2004</v>
      </c>
      <c r="E59" s="80">
        <v>52.209000000000003</v>
      </c>
      <c r="F59" s="80">
        <v>6.9810000000000016</v>
      </c>
    </row>
    <row r="60" spans="1:6" x14ac:dyDescent="0.2">
      <c r="A60">
        <v>52</v>
      </c>
      <c r="B60">
        <v>15</v>
      </c>
      <c r="C60" t="s">
        <v>42</v>
      </c>
      <c r="D60">
        <v>2004</v>
      </c>
      <c r="E60" s="80">
        <v>52.295999999999999</v>
      </c>
      <c r="F60" s="80">
        <v>7.0679999999999978</v>
      </c>
    </row>
    <row r="61" spans="1:6" x14ac:dyDescent="0.2">
      <c r="A61">
        <v>27</v>
      </c>
      <c r="B61">
        <v>15</v>
      </c>
      <c r="C61" t="s">
        <v>42</v>
      </c>
      <c r="D61">
        <v>2004</v>
      </c>
      <c r="E61" s="80">
        <v>52.375999999999998</v>
      </c>
      <c r="F61" s="80">
        <v>7.1479999999999961</v>
      </c>
    </row>
    <row r="62" spans="1:6" x14ac:dyDescent="0.2">
      <c r="A62">
        <v>29</v>
      </c>
      <c r="B62">
        <v>13</v>
      </c>
      <c r="C62" t="s">
        <v>39</v>
      </c>
      <c r="D62">
        <v>2003</v>
      </c>
      <c r="E62" s="80">
        <v>52.423999999999999</v>
      </c>
      <c r="F62" s="80">
        <v>7.195999999999998</v>
      </c>
    </row>
    <row r="63" spans="1:6" x14ac:dyDescent="0.2">
      <c r="A63">
        <v>89</v>
      </c>
      <c r="B63">
        <v>9</v>
      </c>
      <c r="C63" t="s">
        <v>30</v>
      </c>
      <c r="D63">
        <v>2003</v>
      </c>
      <c r="E63" s="80">
        <v>52.456000000000003</v>
      </c>
      <c r="F63" s="80">
        <v>7.2280000000000015</v>
      </c>
    </row>
    <row r="64" spans="1:6" x14ac:dyDescent="0.2">
      <c r="A64">
        <v>39</v>
      </c>
      <c r="B64">
        <v>13</v>
      </c>
      <c r="C64" t="s">
        <v>39</v>
      </c>
      <c r="D64">
        <v>2003</v>
      </c>
      <c r="E64" s="80">
        <v>52.484000000000002</v>
      </c>
      <c r="F64" s="80">
        <v>7.2560000000000002</v>
      </c>
    </row>
    <row r="65" spans="1:6" x14ac:dyDescent="0.2">
      <c r="A65">
        <v>33</v>
      </c>
      <c r="B65">
        <v>15</v>
      </c>
      <c r="C65" t="s">
        <v>42</v>
      </c>
      <c r="D65">
        <v>2004</v>
      </c>
      <c r="E65" s="80">
        <v>52.555</v>
      </c>
      <c r="F65" s="80">
        <v>7.3269999999999982</v>
      </c>
    </row>
    <row r="66" spans="1:6" x14ac:dyDescent="0.2">
      <c r="A66">
        <v>98</v>
      </c>
      <c r="B66">
        <v>13</v>
      </c>
      <c r="C66" t="s">
        <v>39</v>
      </c>
      <c r="D66">
        <v>2003</v>
      </c>
      <c r="E66" s="80">
        <v>52.572000000000003</v>
      </c>
      <c r="F66" s="80">
        <v>7.3440000000000012</v>
      </c>
    </row>
    <row r="67" spans="1:6" x14ac:dyDescent="0.2">
      <c r="A67">
        <v>16</v>
      </c>
      <c r="B67">
        <v>13</v>
      </c>
      <c r="C67" t="s">
        <v>39</v>
      </c>
      <c r="D67">
        <v>2003</v>
      </c>
      <c r="E67" s="80">
        <v>52.616999999999997</v>
      </c>
      <c r="F67" s="80">
        <v>7.3889999999999958</v>
      </c>
    </row>
    <row r="68" spans="1:6" x14ac:dyDescent="0.2">
      <c r="A68">
        <v>99</v>
      </c>
      <c r="B68">
        <v>15</v>
      </c>
      <c r="C68" t="s">
        <v>42</v>
      </c>
      <c r="D68">
        <v>2004</v>
      </c>
      <c r="E68" s="80">
        <v>52.976999999999997</v>
      </c>
      <c r="F68" s="80">
        <v>7.7489999999999952</v>
      </c>
    </row>
    <row r="69" spans="1:6" x14ac:dyDescent="0.2">
      <c r="A69">
        <v>4</v>
      </c>
      <c r="B69">
        <v>6</v>
      </c>
      <c r="C69" t="s">
        <v>22</v>
      </c>
      <c r="D69">
        <v>2003</v>
      </c>
      <c r="E69" s="80">
        <v>53.35</v>
      </c>
      <c r="F69" s="80">
        <v>8.1219999999999999</v>
      </c>
    </row>
    <row r="70" spans="1:6" x14ac:dyDescent="0.2">
      <c r="A70">
        <v>61</v>
      </c>
      <c r="B70">
        <v>19</v>
      </c>
      <c r="C70" t="s">
        <v>47</v>
      </c>
      <c r="D70">
        <v>2004</v>
      </c>
      <c r="E70" s="80">
        <v>53.692999999999998</v>
      </c>
      <c r="F70" s="80">
        <v>8.4649999999999963</v>
      </c>
    </row>
    <row r="71" spans="1:6" x14ac:dyDescent="0.2">
      <c r="A71">
        <v>87</v>
      </c>
      <c r="B71">
        <v>13</v>
      </c>
      <c r="C71" t="s">
        <v>39</v>
      </c>
      <c r="D71">
        <v>2003</v>
      </c>
      <c r="E71" s="80">
        <v>53.796999999999997</v>
      </c>
      <c r="F71" s="80">
        <v>8.5689999999999955</v>
      </c>
    </row>
    <row r="72" spans="1:6" x14ac:dyDescent="0.2">
      <c r="A72">
        <v>80</v>
      </c>
      <c r="B72">
        <v>13</v>
      </c>
      <c r="C72" t="s">
        <v>39</v>
      </c>
      <c r="D72">
        <v>2003</v>
      </c>
      <c r="E72" s="80">
        <v>53.872</v>
      </c>
      <c r="F72" s="80">
        <v>8.6439999999999984</v>
      </c>
    </row>
    <row r="73" spans="1:6" x14ac:dyDescent="0.2">
      <c r="A73">
        <v>5</v>
      </c>
      <c r="B73">
        <v>13</v>
      </c>
      <c r="C73" t="s">
        <v>39</v>
      </c>
      <c r="D73">
        <v>2003</v>
      </c>
      <c r="E73" s="80">
        <v>53.872999999999998</v>
      </c>
      <c r="F73" s="80">
        <v>8.644999999999996</v>
      </c>
    </row>
    <row r="74" spans="1:6" x14ac:dyDescent="0.2">
      <c r="A74">
        <v>78</v>
      </c>
      <c r="B74">
        <v>19</v>
      </c>
      <c r="C74" t="s">
        <v>47</v>
      </c>
      <c r="D74">
        <v>2004</v>
      </c>
      <c r="E74" s="80">
        <v>54.406999999999996</v>
      </c>
      <c r="F74" s="80">
        <v>9.1789999999999949</v>
      </c>
    </row>
    <row r="75" spans="1:6" x14ac:dyDescent="0.2">
      <c r="A75">
        <v>35</v>
      </c>
      <c r="B75">
        <v>19</v>
      </c>
      <c r="C75" t="s">
        <v>47</v>
      </c>
      <c r="D75">
        <v>2004</v>
      </c>
      <c r="E75" s="80">
        <v>54.649000000000001</v>
      </c>
      <c r="F75" s="80">
        <v>9.4209999999999994</v>
      </c>
    </row>
    <row r="76" spans="1:6" x14ac:dyDescent="0.2">
      <c r="A76">
        <v>70</v>
      </c>
      <c r="B76">
        <v>15</v>
      </c>
      <c r="C76" t="s">
        <v>42</v>
      </c>
      <c r="D76">
        <v>2004</v>
      </c>
      <c r="E76" s="80">
        <v>55.07</v>
      </c>
      <c r="F76" s="80">
        <v>9.8419999999999987</v>
      </c>
    </row>
    <row r="77" spans="1:6" x14ac:dyDescent="0.2">
      <c r="A77">
        <v>94</v>
      </c>
      <c r="B77">
        <v>19</v>
      </c>
      <c r="C77" t="s">
        <v>47</v>
      </c>
      <c r="D77">
        <v>2004</v>
      </c>
      <c r="E77" s="80">
        <v>55.491999999999997</v>
      </c>
      <c r="F77" s="80">
        <v>10.263999999999996</v>
      </c>
    </row>
    <row r="78" spans="1:6" x14ac:dyDescent="0.2">
      <c r="A78">
        <v>25</v>
      </c>
      <c r="B78">
        <v>19</v>
      </c>
      <c r="C78" t="s">
        <v>47</v>
      </c>
      <c r="D78">
        <v>2004</v>
      </c>
      <c r="E78" s="80">
        <v>55.976999999999997</v>
      </c>
      <c r="F78" s="80">
        <v>10.748999999999995</v>
      </c>
    </row>
    <row r="79" spans="1:6" x14ac:dyDescent="0.2">
      <c r="A79">
        <v>69</v>
      </c>
      <c r="B79">
        <v>19</v>
      </c>
      <c r="C79" t="s">
        <v>47</v>
      </c>
      <c r="D79">
        <v>2004</v>
      </c>
      <c r="E79" s="80">
        <v>59.188000000000002</v>
      </c>
      <c r="F79" s="80">
        <v>13.96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139"/>
  <sheetViews>
    <sheetView zoomScaleNormal="100" workbookViewId="0">
      <selection activeCell="P36" sqref="P3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82</v>
      </c>
      <c r="B2">
        <v>10</v>
      </c>
      <c r="C2" t="s">
        <v>32</v>
      </c>
      <c r="D2">
        <v>2001</v>
      </c>
      <c r="E2" s="80">
        <v>25.495999999999999</v>
      </c>
      <c r="F2" s="80">
        <v>0</v>
      </c>
    </row>
    <row r="3" spans="1:6" x14ac:dyDescent="0.2">
      <c r="A3">
        <v>69</v>
      </c>
      <c r="B3">
        <v>10</v>
      </c>
      <c r="C3" t="s">
        <v>32</v>
      </c>
      <c r="D3">
        <v>2001</v>
      </c>
      <c r="E3" s="80">
        <v>25.757999999999999</v>
      </c>
      <c r="F3" s="80">
        <v>0.26200000000000045</v>
      </c>
    </row>
    <row r="4" spans="1:6" x14ac:dyDescent="0.2">
      <c r="A4">
        <v>54</v>
      </c>
      <c r="B4">
        <v>10</v>
      </c>
      <c r="C4" t="s">
        <v>32</v>
      </c>
      <c r="D4">
        <v>2001</v>
      </c>
      <c r="E4" s="80">
        <v>25.78</v>
      </c>
      <c r="F4" s="80">
        <v>0.28400000000000247</v>
      </c>
    </row>
    <row r="5" spans="1:6" x14ac:dyDescent="0.2">
      <c r="A5">
        <v>117</v>
      </c>
      <c r="B5">
        <v>10</v>
      </c>
      <c r="C5" t="s">
        <v>32</v>
      </c>
      <c r="D5">
        <v>2001</v>
      </c>
      <c r="E5" s="80">
        <v>25.920999999999999</v>
      </c>
      <c r="F5" s="80">
        <v>0.42500000000000071</v>
      </c>
    </row>
    <row r="6" spans="1:6" x14ac:dyDescent="0.2">
      <c r="A6">
        <v>145</v>
      </c>
      <c r="B6">
        <v>10</v>
      </c>
      <c r="C6" t="s">
        <v>32</v>
      </c>
      <c r="D6">
        <v>2001</v>
      </c>
      <c r="E6" s="80">
        <v>26.263000000000002</v>
      </c>
      <c r="F6" s="80">
        <v>0.76700000000000301</v>
      </c>
    </row>
    <row r="7" spans="1:6" x14ac:dyDescent="0.2">
      <c r="A7">
        <v>19</v>
      </c>
      <c r="B7">
        <v>10</v>
      </c>
      <c r="C7" t="s">
        <v>32</v>
      </c>
      <c r="D7">
        <v>2001</v>
      </c>
      <c r="E7" s="80">
        <v>26.265000000000001</v>
      </c>
      <c r="F7" s="80">
        <v>0.7690000000000019</v>
      </c>
    </row>
    <row r="8" spans="1:6" x14ac:dyDescent="0.2">
      <c r="A8">
        <v>81</v>
      </c>
      <c r="B8">
        <v>27</v>
      </c>
      <c r="C8" t="s">
        <v>53</v>
      </c>
      <c r="D8">
        <v>2002</v>
      </c>
      <c r="E8" s="80">
        <v>26.437000000000001</v>
      </c>
      <c r="F8" s="80">
        <v>0.9410000000000025</v>
      </c>
    </row>
    <row r="9" spans="1:6" x14ac:dyDescent="0.2">
      <c r="A9">
        <v>79</v>
      </c>
      <c r="B9">
        <v>24</v>
      </c>
      <c r="C9" t="s">
        <v>497</v>
      </c>
      <c r="D9">
        <v>2004</v>
      </c>
      <c r="E9" s="80">
        <v>26.504999999999999</v>
      </c>
      <c r="F9" s="80">
        <v>1.0090000000000003</v>
      </c>
    </row>
    <row r="10" spans="1:6" x14ac:dyDescent="0.2">
      <c r="A10">
        <v>89</v>
      </c>
      <c r="B10">
        <v>10</v>
      </c>
      <c r="C10" t="s">
        <v>32</v>
      </c>
      <c r="D10">
        <v>2001</v>
      </c>
      <c r="E10" s="80">
        <v>26.562999999999999</v>
      </c>
      <c r="F10" s="80">
        <v>1.0670000000000002</v>
      </c>
    </row>
    <row r="11" spans="1:6" x14ac:dyDescent="0.2">
      <c r="A11">
        <v>68</v>
      </c>
      <c r="B11">
        <v>27</v>
      </c>
      <c r="C11" t="s">
        <v>53</v>
      </c>
      <c r="D11">
        <v>2002</v>
      </c>
      <c r="E11" s="80">
        <v>26.588999999999999</v>
      </c>
      <c r="F11" s="80">
        <v>1.093</v>
      </c>
    </row>
    <row r="12" spans="1:6" x14ac:dyDescent="0.2">
      <c r="A12">
        <v>42</v>
      </c>
      <c r="B12">
        <v>10</v>
      </c>
      <c r="C12" t="s">
        <v>32</v>
      </c>
      <c r="D12">
        <v>2001</v>
      </c>
      <c r="E12" s="80">
        <v>26.693999999999999</v>
      </c>
      <c r="F12" s="80">
        <v>1.1980000000000004</v>
      </c>
    </row>
    <row r="13" spans="1:6" x14ac:dyDescent="0.2">
      <c r="A13">
        <v>130</v>
      </c>
      <c r="B13">
        <v>10</v>
      </c>
      <c r="C13" t="s">
        <v>32</v>
      </c>
      <c r="D13">
        <v>2001</v>
      </c>
      <c r="E13" s="80">
        <v>26.748000000000001</v>
      </c>
      <c r="F13" s="80">
        <v>1.2520000000000024</v>
      </c>
    </row>
    <row r="14" spans="1:6" x14ac:dyDescent="0.2">
      <c r="A14">
        <v>67</v>
      </c>
      <c r="B14">
        <v>24</v>
      </c>
      <c r="C14" t="s">
        <v>497</v>
      </c>
      <c r="D14">
        <v>2004</v>
      </c>
      <c r="E14" s="80">
        <v>26.785</v>
      </c>
      <c r="F14" s="80">
        <v>1.2890000000000015</v>
      </c>
    </row>
    <row r="15" spans="1:6" x14ac:dyDescent="0.2">
      <c r="A15">
        <v>114</v>
      </c>
      <c r="B15">
        <v>24</v>
      </c>
      <c r="C15" t="s">
        <v>497</v>
      </c>
      <c r="D15">
        <v>2004</v>
      </c>
      <c r="E15" s="80">
        <v>26.869</v>
      </c>
      <c r="F15" s="80">
        <v>1.3730000000000011</v>
      </c>
    </row>
    <row r="16" spans="1:6" x14ac:dyDescent="0.2">
      <c r="A16">
        <v>1</v>
      </c>
      <c r="B16">
        <v>27</v>
      </c>
      <c r="C16" t="s">
        <v>53</v>
      </c>
      <c r="D16">
        <v>2002</v>
      </c>
      <c r="E16" s="80">
        <v>26.968</v>
      </c>
      <c r="F16" s="80">
        <v>1.4720000000000013</v>
      </c>
    </row>
    <row r="17" spans="1:6" x14ac:dyDescent="0.2">
      <c r="A17">
        <v>43</v>
      </c>
      <c r="B17">
        <v>27</v>
      </c>
      <c r="C17" t="s">
        <v>53</v>
      </c>
      <c r="D17">
        <v>2002</v>
      </c>
      <c r="E17" s="80">
        <v>27.029</v>
      </c>
      <c r="F17" s="80">
        <v>1.5330000000000013</v>
      </c>
    </row>
    <row r="18" spans="1:6" x14ac:dyDescent="0.2">
      <c r="A18">
        <v>146</v>
      </c>
      <c r="B18">
        <v>24</v>
      </c>
      <c r="C18" t="s">
        <v>497</v>
      </c>
      <c r="D18">
        <v>2004</v>
      </c>
      <c r="E18" s="80">
        <v>27.048999999999999</v>
      </c>
      <c r="F18" s="80">
        <v>1.5530000000000008</v>
      </c>
    </row>
    <row r="19" spans="1:6" x14ac:dyDescent="0.2">
      <c r="A19">
        <v>118</v>
      </c>
      <c r="B19">
        <v>27</v>
      </c>
      <c r="C19" t="s">
        <v>53</v>
      </c>
      <c r="D19">
        <v>2002</v>
      </c>
      <c r="E19" s="80">
        <v>27.134</v>
      </c>
      <c r="F19" s="80">
        <v>1.6380000000000017</v>
      </c>
    </row>
    <row r="20" spans="1:6" x14ac:dyDescent="0.2">
      <c r="A20">
        <v>100</v>
      </c>
      <c r="B20">
        <v>24</v>
      </c>
      <c r="C20" t="s">
        <v>497</v>
      </c>
      <c r="D20">
        <v>2004</v>
      </c>
      <c r="E20" s="80">
        <v>27.178999999999998</v>
      </c>
      <c r="F20" s="80">
        <v>1.6829999999999998</v>
      </c>
    </row>
    <row r="21" spans="1:6" x14ac:dyDescent="0.2">
      <c r="A21">
        <v>144</v>
      </c>
      <c r="B21">
        <v>27</v>
      </c>
      <c r="C21" t="s">
        <v>53</v>
      </c>
      <c r="D21">
        <v>2002</v>
      </c>
      <c r="E21" s="80">
        <v>27.331</v>
      </c>
      <c r="F21" s="80">
        <v>1.8350000000000009</v>
      </c>
    </row>
    <row r="22" spans="1:6" x14ac:dyDescent="0.2">
      <c r="A22">
        <v>20</v>
      </c>
      <c r="B22">
        <v>27</v>
      </c>
      <c r="C22" t="s">
        <v>53</v>
      </c>
      <c r="D22">
        <v>2002</v>
      </c>
      <c r="E22" s="80">
        <v>27.454999999999998</v>
      </c>
      <c r="F22" s="80">
        <v>1.9589999999999996</v>
      </c>
    </row>
    <row r="23" spans="1:6" x14ac:dyDescent="0.2">
      <c r="A23">
        <v>103</v>
      </c>
      <c r="B23">
        <v>27</v>
      </c>
      <c r="C23" t="s">
        <v>53</v>
      </c>
      <c r="D23">
        <v>2002</v>
      </c>
      <c r="E23" s="80">
        <v>27.457000000000001</v>
      </c>
      <c r="F23" s="80">
        <v>1.9610000000000021</v>
      </c>
    </row>
    <row r="24" spans="1:6" x14ac:dyDescent="0.2">
      <c r="A24">
        <v>131</v>
      </c>
      <c r="B24">
        <v>27</v>
      </c>
      <c r="C24" t="s">
        <v>53</v>
      </c>
      <c r="D24">
        <v>2002</v>
      </c>
      <c r="E24" s="80">
        <v>27.478000000000002</v>
      </c>
      <c r="F24" s="80">
        <v>1.9820000000000029</v>
      </c>
    </row>
    <row r="25" spans="1:6" x14ac:dyDescent="0.2">
      <c r="A25">
        <v>29</v>
      </c>
      <c r="B25">
        <v>27</v>
      </c>
      <c r="C25" t="s">
        <v>53</v>
      </c>
      <c r="D25">
        <v>2002</v>
      </c>
      <c r="E25" s="80">
        <v>27.536999999999999</v>
      </c>
      <c r="F25" s="80">
        <v>2.0410000000000004</v>
      </c>
    </row>
    <row r="26" spans="1:6" x14ac:dyDescent="0.2">
      <c r="A26">
        <v>37</v>
      </c>
      <c r="B26">
        <v>24</v>
      </c>
      <c r="C26" t="s">
        <v>497</v>
      </c>
      <c r="D26">
        <v>2004</v>
      </c>
      <c r="E26" s="80">
        <v>27.561</v>
      </c>
      <c r="F26" s="80">
        <v>2.0650000000000013</v>
      </c>
    </row>
    <row r="27" spans="1:6" x14ac:dyDescent="0.2">
      <c r="A27">
        <v>90</v>
      </c>
      <c r="B27">
        <v>27</v>
      </c>
      <c r="C27" t="s">
        <v>53</v>
      </c>
      <c r="D27">
        <v>2002</v>
      </c>
      <c r="E27" s="80">
        <v>27.664999999999999</v>
      </c>
      <c r="F27" s="80">
        <v>2.1690000000000005</v>
      </c>
    </row>
    <row r="28" spans="1:6" x14ac:dyDescent="0.2">
      <c r="A28">
        <v>16</v>
      </c>
      <c r="B28">
        <v>5</v>
      </c>
      <c r="C28" t="s">
        <v>20</v>
      </c>
      <c r="D28">
        <v>2002</v>
      </c>
      <c r="E28" s="80">
        <v>28.187999999999999</v>
      </c>
      <c r="F28" s="80">
        <v>2.6920000000000002</v>
      </c>
    </row>
    <row r="29" spans="1:6" x14ac:dyDescent="0.2">
      <c r="A29">
        <v>66</v>
      </c>
      <c r="B29">
        <v>5</v>
      </c>
      <c r="C29" t="s">
        <v>20</v>
      </c>
      <c r="D29">
        <v>2002</v>
      </c>
      <c r="E29" s="80">
        <v>28.224</v>
      </c>
      <c r="F29" s="80">
        <v>2.7280000000000015</v>
      </c>
    </row>
    <row r="30" spans="1:6" x14ac:dyDescent="0.2">
      <c r="A30">
        <v>38</v>
      </c>
      <c r="B30">
        <v>5</v>
      </c>
      <c r="C30" t="s">
        <v>20</v>
      </c>
      <c r="D30">
        <v>2002</v>
      </c>
      <c r="E30" s="80">
        <v>28.225999999999999</v>
      </c>
      <c r="F30" s="80">
        <v>2.7300000000000004</v>
      </c>
    </row>
    <row r="31" spans="1:6" x14ac:dyDescent="0.2">
      <c r="A31">
        <v>51</v>
      </c>
      <c r="B31">
        <v>5</v>
      </c>
      <c r="C31" t="s">
        <v>20</v>
      </c>
      <c r="D31">
        <v>2002</v>
      </c>
      <c r="E31" s="80">
        <v>28.344999999999999</v>
      </c>
      <c r="F31" s="80">
        <v>2.8490000000000002</v>
      </c>
    </row>
    <row r="32" spans="1:6" x14ac:dyDescent="0.2">
      <c r="A32">
        <v>62</v>
      </c>
      <c r="B32">
        <v>21</v>
      </c>
      <c r="C32" t="s">
        <v>48</v>
      </c>
      <c r="D32">
        <v>2003</v>
      </c>
      <c r="E32" s="80">
        <v>28.457000000000001</v>
      </c>
      <c r="F32" s="80">
        <v>2.9610000000000021</v>
      </c>
    </row>
    <row r="33" spans="1:6" x14ac:dyDescent="0.2">
      <c r="A33">
        <v>149</v>
      </c>
      <c r="B33">
        <v>21</v>
      </c>
      <c r="C33" t="s">
        <v>48</v>
      </c>
      <c r="D33">
        <v>2003</v>
      </c>
      <c r="E33" s="80">
        <v>28.460999999999999</v>
      </c>
      <c r="F33" s="80">
        <v>2.9649999999999999</v>
      </c>
    </row>
    <row r="34" spans="1:6" x14ac:dyDescent="0.2">
      <c r="A34">
        <v>75</v>
      </c>
      <c r="B34">
        <v>21</v>
      </c>
      <c r="C34" t="s">
        <v>48</v>
      </c>
      <c r="D34">
        <v>2003</v>
      </c>
      <c r="E34" s="80">
        <v>28.602</v>
      </c>
      <c r="F34" s="80">
        <v>3.1060000000000016</v>
      </c>
    </row>
    <row r="35" spans="1:6" x14ac:dyDescent="0.2">
      <c r="A35">
        <v>23</v>
      </c>
      <c r="B35">
        <v>21</v>
      </c>
      <c r="C35" t="s">
        <v>48</v>
      </c>
      <c r="D35">
        <v>2003</v>
      </c>
      <c r="E35" s="80">
        <v>28.657</v>
      </c>
      <c r="F35" s="80">
        <v>3.1610000000000014</v>
      </c>
    </row>
    <row r="36" spans="1:6" x14ac:dyDescent="0.2">
      <c r="A36">
        <v>137</v>
      </c>
      <c r="B36">
        <v>21</v>
      </c>
      <c r="C36" t="s">
        <v>48</v>
      </c>
      <c r="D36">
        <v>2003</v>
      </c>
      <c r="E36" s="80">
        <v>28.690999999999999</v>
      </c>
      <c r="F36" s="80">
        <v>3.1950000000000003</v>
      </c>
    </row>
    <row r="37" spans="1:6" x14ac:dyDescent="0.2">
      <c r="A37">
        <v>83</v>
      </c>
      <c r="B37">
        <v>9</v>
      </c>
      <c r="C37" t="s">
        <v>30</v>
      </c>
      <c r="D37">
        <v>2003</v>
      </c>
      <c r="E37" s="80">
        <v>28.722000000000001</v>
      </c>
      <c r="F37" s="80">
        <v>3.2260000000000026</v>
      </c>
    </row>
    <row r="38" spans="1:6" x14ac:dyDescent="0.2">
      <c r="A38">
        <v>49</v>
      </c>
      <c r="B38">
        <v>21</v>
      </c>
      <c r="C38" t="s">
        <v>48</v>
      </c>
      <c r="D38">
        <v>2003</v>
      </c>
      <c r="E38" s="80">
        <v>28.806999999999999</v>
      </c>
      <c r="F38" s="80">
        <v>3.3109999999999999</v>
      </c>
    </row>
    <row r="39" spans="1:6" x14ac:dyDescent="0.2">
      <c r="A39">
        <v>92</v>
      </c>
      <c r="B39">
        <v>9</v>
      </c>
      <c r="C39" t="s">
        <v>30</v>
      </c>
      <c r="D39">
        <v>2003</v>
      </c>
      <c r="E39" s="80">
        <v>28.870999999999999</v>
      </c>
      <c r="F39" s="80">
        <v>3.375</v>
      </c>
    </row>
    <row r="40" spans="1:6" x14ac:dyDescent="0.2">
      <c r="A40">
        <v>63</v>
      </c>
      <c r="B40">
        <v>36</v>
      </c>
      <c r="C40" t="s">
        <v>59</v>
      </c>
      <c r="D40">
        <v>2006</v>
      </c>
      <c r="E40" s="80">
        <v>28.922000000000001</v>
      </c>
      <c r="F40" s="80">
        <v>3.4260000000000019</v>
      </c>
    </row>
    <row r="41" spans="1:6" x14ac:dyDescent="0.2">
      <c r="A41">
        <v>35</v>
      </c>
      <c r="B41">
        <v>36</v>
      </c>
      <c r="C41" t="s">
        <v>59</v>
      </c>
      <c r="D41">
        <v>2006</v>
      </c>
      <c r="E41" s="80">
        <v>29.081</v>
      </c>
      <c r="F41" s="80">
        <v>3.5850000000000009</v>
      </c>
    </row>
    <row r="42" spans="1:6" x14ac:dyDescent="0.2">
      <c r="A42">
        <v>147</v>
      </c>
      <c r="B42">
        <v>9</v>
      </c>
      <c r="C42" t="s">
        <v>30</v>
      </c>
      <c r="D42">
        <v>2003</v>
      </c>
      <c r="E42" s="80">
        <v>29.108000000000001</v>
      </c>
      <c r="F42" s="80">
        <v>3.6120000000000019</v>
      </c>
    </row>
    <row r="43" spans="1:6" x14ac:dyDescent="0.2">
      <c r="A43">
        <v>34</v>
      </c>
      <c r="B43">
        <v>21</v>
      </c>
      <c r="C43" t="s">
        <v>48</v>
      </c>
      <c r="D43">
        <v>2003</v>
      </c>
      <c r="E43" s="80">
        <v>29.111999999999998</v>
      </c>
      <c r="F43" s="80">
        <v>3.6159999999999997</v>
      </c>
    </row>
    <row r="44" spans="1:6" x14ac:dyDescent="0.2">
      <c r="A44">
        <v>97</v>
      </c>
      <c r="B44">
        <v>21</v>
      </c>
      <c r="C44" t="s">
        <v>48</v>
      </c>
      <c r="D44">
        <v>2003</v>
      </c>
      <c r="E44" s="80">
        <v>29.195</v>
      </c>
      <c r="F44" s="80">
        <v>3.6990000000000016</v>
      </c>
    </row>
    <row r="45" spans="1:6" x14ac:dyDescent="0.2">
      <c r="A45">
        <v>152</v>
      </c>
      <c r="B45">
        <v>1</v>
      </c>
      <c r="C45" t="s">
        <v>9</v>
      </c>
      <c r="D45">
        <v>2005</v>
      </c>
      <c r="E45" s="80">
        <v>29.215</v>
      </c>
      <c r="F45" s="80">
        <v>3.7190000000000012</v>
      </c>
    </row>
    <row r="46" spans="1:6" x14ac:dyDescent="0.2">
      <c r="A46">
        <v>32</v>
      </c>
      <c r="B46">
        <v>9</v>
      </c>
      <c r="C46" t="s">
        <v>30</v>
      </c>
      <c r="D46">
        <v>2003</v>
      </c>
      <c r="E46" s="80">
        <v>29.277000000000001</v>
      </c>
      <c r="F46" s="80">
        <v>3.7810000000000024</v>
      </c>
    </row>
    <row r="47" spans="1:6" x14ac:dyDescent="0.2">
      <c r="A47">
        <v>124</v>
      </c>
      <c r="B47">
        <v>21</v>
      </c>
      <c r="C47" t="s">
        <v>48</v>
      </c>
      <c r="D47">
        <v>2003</v>
      </c>
      <c r="E47" s="80">
        <v>29.347000000000001</v>
      </c>
      <c r="F47" s="80">
        <v>3.8510000000000026</v>
      </c>
    </row>
    <row r="48" spans="1:6" x14ac:dyDescent="0.2">
      <c r="A48">
        <v>60</v>
      </c>
      <c r="B48">
        <v>9</v>
      </c>
      <c r="C48" t="s">
        <v>30</v>
      </c>
      <c r="D48">
        <v>2003</v>
      </c>
      <c r="E48" s="80">
        <v>29.353000000000002</v>
      </c>
      <c r="F48" s="80">
        <v>3.8570000000000029</v>
      </c>
    </row>
    <row r="49" spans="1:6" x14ac:dyDescent="0.2">
      <c r="A49">
        <v>48</v>
      </c>
      <c r="B49">
        <v>36</v>
      </c>
      <c r="C49" t="s">
        <v>59</v>
      </c>
      <c r="D49">
        <v>2006</v>
      </c>
      <c r="E49" s="80">
        <v>29.433</v>
      </c>
      <c r="F49" s="80">
        <v>3.9370000000000012</v>
      </c>
    </row>
    <row r="50" spans="1:6" x14ac:dyDescent="0.2">
      <c r="A50">
        <v>24</v>
      </c>
      <c r="B50">
        <v>36</v>
      </c>
      <c r="C50" t="s">
        <v>59</v>
      </c>
      <c r="D50">
        <v>2006</v>
      </c>
      <c r="E50" s="80">
        <v>29.477</v>
      </c>
      <c r="F50" s="80">
        <v>3.9810000000000016</v>
      </c>
    </row>
    <row r="51" spans="1:6" x14ac:dyDescent="0.2">
      <c r="A51">
        <v>150</v>
      </c>
      <c r="B51">
        <v>36</v>
      </c>
      <c r="C51" t="s">
        <v>59</v>
      </c>
      <c r="D51">
        <v>2006</v>
      </c>
      <c r="E51" s="80">
        <v>29.478999999999999</v>
      </c>
      <c r="F51" s="80">
        <v>3.9830000000000005</v>
      </c>
    </row>
    <row r="52" spans="1:6" x14ac:dyDescent="0.2">
      <c r="A52">
        <v>46</v>
      </c>
      <c r="B52">
        <v>9</v>
      </c>
      <c r="C52" t="s">
        <v>30</v>
      </c>
      <c r="D52">
        <v>2003</v>
      </c>
      <c r="E52" s="80">
        <v>29.544</v>
      </c>
      <c r="F52" s="80">
        <v>4.0480000000000018</v>
      </c>
    </row>
    <row r="53" spans="1:6" x14ac:dyDescent="0.2">
      <c r="A53">
        <v>95</v>
      </c>
      <c r="B53">
        <v>14</v>
      </c>
      <c r="C53" t="s">
        <v>41</v>
      </c>
      <c r="D53">
        <v>2005</v>
      </c>
      <c r="E53" s="80">
        <v>29.620999999999999</v>
      </c>
      <c r="F53" s="80">
        <v>4.125</v>
      </c>
    </row>
    <row r="54" spans="1:6" x14ac:dyDescent="0.2">
      <c r="A54">
        <v>110</v>
      </c>
      <c r="B54">
        <v>21</v>
      </c>
      <c r="C54" t="s">
        <v>48</v>
      </c>
      <c r="D54">
        <v>2003</v>
      </c>
      <c r="E54" s="80">
        <v>29.623999999999999</v>
      </c>
      <c r="F54" s="80">
        <v>4.1280000000000001</v>
      </c>
    </row>
    <row r="55" spans="1:6" x14ac:dyDescent="0.2">
      <c r="A55">
        <v>122</v>
      </c>
      <c r="B55">
        <v>9</v>
      </c>
      <c r="C55" t="s">
        <v>30</v>
      </c>
      <c r="D55">
        <v>2003</v>
      </c>
      <c r="E55" s="80">
        <v>29.628</v>
      </c>
      <c r="F55" s="80">
        <v>4.1320000000000014</v>
      </c>
    </row>
    <row r="56" spans="1:6" x14ac:dyDescent="0.2">
      <c r="A56">
        <v>101</v>
      </c>
      <c r="B56">
        <v>5</v>
      </c>
      <c r="C56" t="s">
        <v>20</v>
      </c>
      <c r="D56">
        <v>2002</v>
      </c>
      <c r="E56" s="80">
        <v>29.67</v>
      </c>
      <c r="F56" s="80">
        <v>4.174000000000003</v>
      </c>
    </row>
    <row r="57" spans="1:6" x14ac:dyDescent="0.2">
      <c r="A57">
        <v>15</v>
      </c>
      <c r="B57">
        <v>24</v>
      </c>
      <c r="C57" t="s">
        <v>497</v>
      </c>
      <c r="D57">
        <v>2004</v>
      </c>
      <c r="E57" s="80">
        <v>29.911999999999999</v>
      </c>
      <c r="F57" s="80">
        <v>4.4160000000000004</v>
      </c>
    </row>
    <row r="58" spans="1:6" x14ac:dyDescent="0.2">
      <c r="A58">
        <v>140</v>
      </c>
      <c r="B58">
        <v>24</v>
      </c>
      <c r="C58" t="s">
        <v>497</v>
      </c>
      <c r="D58">
        <v>2004</v>
      </c>
      <c r="E58" s="80">
        <v>29.937999999999999</v>
      </c>
      <c r="F58" s="80">
        <v>4.4420000000000002</v>
      </c>
    </row>
    <row r="59" spans="1:6" x14ac:dyDescent="0.2">
      <c r="A59">
        <v>84</v>
      </c>
      <c r="B59">
        <v>14</v>
      </c>
      <c r="C59" t="s">
        <v>41</v>
      </c>
      <c r="D59">
        <v>2005</v>
      </c>
      <c r="E59" s="80">
        <v>29.940999999999999</v>
      </c>
      <c r="F59" s="80">
        <v>4.4450000000000003</v>
      </c>
    </row>
    <row r="60" spans="1:6" x14ac:dyDescent="0.2">
      <c r="A60">
        <v>53</v>
      </c>
      <c r="B60">
        <v>1</v>
      </c>
      <c r="C60" t="s">
        <v>9</v>
      </c>
      <c r="D60">
        <v>2005</v>
      </c>
      <c r="E60" s="80">
        <v>29.972000000000001</v>
      </c>
      <c r="F60" s="80">
        <v>4.4760000000000026</v>
      </c>
    </row>
    <row r="61" spans="1:6" x14ac:dyDescent="0.2">
      <c r="A61">
        <v>134</v>
      </c>
      <c r="B61">
        <v>9</v>
      </c>
      <c r="C61" t="s">
        <v>30</v>
      </c>
      <c r="D61">
        <v>2003</v>
      </c>
      <c r="E61" s="80">
        <v>29.984999999999999</v>
      </c>
      <c r="F61" s="80">
        <v>4.4890000000000008</v>
      </c>
    </row>
    <row r="62" spans="1:6" x14ac:dyDescent="0.2">
      <c r="A62">
        <v>25</v>
      </c>
      <c r="B62">
        <v>1</v>
      </c>
      <c r="C62" t="s">
        <v>9</v>
      </c>
      <c r="D62">
        <v>2005</v>
      </c>
      <c r="E62" s="80">
        <v>30.013000000000002</v>
      </c>
      <c r="F62" s="80">
        <v>4.517000000000003</v>
      </c>
    </row>
    <row r="63" spans="1:6" x14ac:dyDescent="0.2">
      <c r="A63">
        <v>138</v>
      </c>
      <c r="B63">
        <v>36</v>
      </c>
      <c r="C63" t="s">
        <v>59</v>
      </c>
      <c r="D63">
        <v>2006</v>
      </c>
      <c r="E63" s="80">
        <v>30.041</v>
      </c>
      <c r="F63" s="80">
        <v>4.5450000000000017</v>
      </c>
    </row>
    <row r="64" spans="1:6" x14ac:dyDescent="0.2">
      <c r="A64">
        <v>109</v>
      </c>
      <c r="B64">
        <v>9</v>
      </c>
      <c r="C64" t="s">
        <v>30</v>
      </c>
      <c r="D64">
        <v>2003</v>
      </c>
      <c r="E64" s="80">
        <v>30.126000000000001</v>
      </c>
      <c r="F64" s="80">
        <v>4.6300000000000026</v>
      </c>
    </row>
    <row r="65" spans="1:6" x14ac:dyDescent="0.2">
      <c r="A65">
        <v>119</v>
      </c>
      <c r="B65">
        <v>1</v>
      </c>
      <c r="C65" t="s">
        <v>9</v>
      </c>
      <c r="D65">
        <v>2005</v>
      </c>
      <c r="E65" s="80">
        <v>30.184999999999999</v>
      </c>
      <c r="F65" s="80">
        <v>4.6890000000000001</v>
      </c>
    </row>
    <row r="66" spans="1:6" x14ac:dyDescent="0.2">
      <c r="A66">
        <v>74</v>
      </c>
      <c r="B66">
        <v>14</v>
      </c>
      <c r="C66" t="s">
        <v>41</v>
      </c>
      <c r="D66">
        <v>2005</v>
      </c>
      <c r="E66" s="80">
        <v>30.210999999999999</v>
      </c>
      <c r="F66" s="80">
        <v>4.7149999999999999</v>
      </c>
    </row>
    <row r="67" spans="1:6" x14ac:dyDescent="0.2">
      <c r="A67">
        <v>33</v>
      </c>
      <c r="B67">
        <v>14</v>
      </c>
      <c r="C67" t="s">
        <v>41</v>
      </c>
      <c r="D67">
        <v>2005</v>
      </c>
      <c r="E67" s="80">
        <v>30.24</v>
      </c>
      <c r="F67" s="80">
        <v>4.7439999999999998</v>
      </c>
    </row>
    <row r="68" spans="1:6" x14ac:dyDescent="0.2">
      <c r="A68">
        <v>148</v>
      </c>
      <c r="B68">
        <v>14</v>
      </c>
      <c r="C68" t="s">
        <v>41</v>
      </c>
      <c r="D68">
        <v>2005</v>
      </c>
      <c r="E68" s="80">
        <v>30.318000000000001</v>
      </c>
      <c r="F68" s="80">
        <v>4.8220000000000027</v>
      </c>
    </row>
    <row r="69" spans="1:6" x14ac:dyDescent="0.2">
      <c r="A69">
        <v>123</v>
      </c>
      <c r="B69">
        <v>14</v>
      </c>
      <c r="C69" t="s">
        <v>41</v>
      </c>
      <c r="D69">
        <v>2005</v>
      </c>
      <c r="E69" s="80">
        <v>30.463999999999999</v>
      </c>
      <c r="F69" s="80">
        <v>4.968</v>
      </c>
    </row>
    <row r="70" spans="1:6" x14ac:dyDescent="0.2">
      <c r="A70">
        <v>125</v>
      </c>
      <c r="B70">
        <v>36</v>
      </c>
      <c r="C70" t="s">
        <v>59</v>
      </c>
      <c r="D70">
        <v>2006</v>
      </c>
      <c r="E70" s="80">
        <v>30.506</v>
      </c>
      <c r="F70" s="80">
        <v>5.0100000000000016</v>
      </c>
    </row>
    <row r="71" spans="1:6" x14ac:dyDescent="0.2">
      <c r="A71">
        <v>136</v>
      </c>
      <c r="B71">
        <v>14</v>
      </c>
      <c r="C71" t="s">
        <v>41</v>
      </c>
      <c r="D71">
        <v>2005</v>
      </c>
      <c r="E71" s="80">
        <v>30.622</v>
      </c>
      <c r="F71" s="80">
        <v>5.1260000000000012</v>
      </c>
    </row>
    <row r="72" spans="1:6" x14ac:dyDescent="0.2">
      <c r="A72">
        <v>9</v>
      </c>
      <c r="B72">
        <v>1</v>
      </c>
      <c r="C72" t="s">
        <v>9</v>
      </c>
      <c r="D72">
        <v>2005</v>
      </c>
      <c r="E72" s="80">
        <v>30.811</v>
      </c>
      <c r="F72" s="80">
        <v>5.3150000000000013</v>
      </c>
    </row>
    <row r="73" spans="1:6" x14ac:dyDescent="0.2">
      <c r="A73">
        <v>107</v>
      </c>
      <c r="B73">
        <v>1</v>
      </c>
      <c r="C73" t="s">
        <v>9</v>
      </c>
      <c r="D73">
        <v>2005</v>
      </c>
      <c r="E73" s="80">
        <v>30.864000000000001</v>
      </c>
      <c r="F73" s="80">
        <v>5.3680000000000021</v>
      </c>
    </row>
    <row r="74" spans="1:6" x14ac:dyDescent="0.2">
      <c r="A74">
        <v>127</v>
      </c>
      <c r="B74">
        <v>5</v>
      </c>
      <c r="C74" t="s">
        <v>20</v>
      </c>
      <c r="D74">
        <v>2002</v>
      </c>
      <c r="E74" s="80">
        <v>31.087</v>
      </c>
      <c r="F74" s="80">
        <v>5.5910000000000011</v>
      </c>
    </row>
    <row r="75" spans="1:6" x14ac:dyDescent="0.2">
      <c r="A75">
        <v>115</v>
      </c>
      <c r="B75">
        <v>5</v>
      </c>
      <c r="C75" t="s">
        <v>20</v>
      </c>
      <c r="D75">
        <v>2002</v>
      </c>
      <c r="E75" s="80">
        <v>31.157</v>
      </c>
      <c r="F75" s="80">
        <v>5.6610000000000014</v>
      </c>
    </row>
    <row r="76" spans="1:6" x14ac:dyDescent="0.2">
      <c r="A76">
        <v>132</v>
      </c>
      <c r="B76">
        <v>1</v>
      </c>
      <c r="C76" t="s">
        <v>9</v>
      </c>
      <c r="D76">
        <v>2005</v>
      </c>
      <c r="E76" s="80">
        <v>31.25</v>
      </c>
      <c r="F76" s="80">
        <v>5.7540000000000013</v>
      </c>
    </row>
    <row r="77" spans="1:6" x14ac:dyDescent="0.2">
      <c r="A77">
        <v>45</v>
      </c>
      <c r="B77">
        <v>13</v>
      </c>
      <c r="C77" t="s">
        <v>39</v>
      </c>
      <c r="D77">
        <v>2003</v>
      </c>
      <c r="E77" s="80">
        <v>31.327000000000002</v>
      </c>
      <c r="F77" s="80">
        <v>5.8310000000000031</v>
      </c>
    </row>
    <row r="78" spans="1:6" x14ac:dyDescent="0.2">
      <c r="A78">
        <v>30</v>
      </c>
      <c r="B78">
        <v>13</v>
      </c>
      <c r="C78" t="s">
        <v>39</v>
      </c>
      <c r="D78">
        <v>2003</v>
      </c>
      <c r="E78" s="80">
        <v>31.356999999999999</v>
      </c>
      <c r="F78" s="80">
        <v>5.8610000000000007</v>
      </c>
    </row>
    <row r="79" spans="1:6" x14ac:dyDescent="0.2">
      <c r="A79">
        <v>4</v>
      </c>
      <c r="B79">
        <v>13</v>
      </c>
      <c r="C79" t="s">
        <v>39</v>
      </c>
      <c r="D79">
        <v>2003</v>
      </c>
      <c r="E79" s="80">
        <v>31.486000000000001</v>
      </c>
      <c r="F79" s="80">
        <v>5.990000000000002</v>
      </c>
    </row>
    <row r="80" spans="1:6" x14ac:dyDescent="0.2">
      <c r="A80">
        <v>111</v>
      </c>
      <c r="B80">
        <v>36</v>
      </c>
      <c r="C80" t="s">
        <v>59</v>
      </c>
      <c r="D80">
        <v>2006</v>
      </c>
      <c r="E80" s="80">
        <v>31.501000000000001</v>
      </c>
      <c r="F80" s="80">
        <v>6.0050000000000026</v>
      </c>
    </row>
    <row r="81" spans="1:6" x14ac:dyDescent="0.2">
      <c r="A81">
        <v>39</v>
      </c>
      <c r="B81">
        <v>1</v>
      </c>
      <c r="C81" t="s">
        <v>9</v>
      </c>
      <c r="D81">
        <v>2005</v>
      </c>
      <c r="E81" s="80">
        <v>31.568999999999999</v>
      </c>
      <c r="F81" s="80">
        <v>6.0730000000000004</v>
      </c>
    </row>
    <row r="82" spans="1:6" x14ac:dyDescent="0.2">
      <c r="A82">
        <v>96</v>
      </c>
      <c r="B82">
        <v>36</v>
      </c>
      <c r="C82" t="s">
        <v>59</v>
      </c>
      <c r="D82">
        <v>2006</v>
      </c>
      <c r="E82" s="80">
        <v>31.594000000000001</v>
      </c>
      <c r="F82" s="80">
        <v>6.0980000000000025</v>
      </c>
    </row>
    <row r="83" spans="1:6" x14ac:dyDescent="0.2">
      <c r="A83">
        <v>129</v>
      </c>
      <c r="B83">
        <v>2</v>
      </c>
      <c r="C83" t="s">
        <v>12</v>
      </c>
      <c r="D83">
        <v>2005</v>
      </c>
      <c r="E83" s="80">
        <v>31.687999999999999</v>
      </c>
      <c r="F83" s="80">
        <v>6.1920000000000002</v>
      </c>
    </row>
    <row r="84" spans="1:6" x14ac:dyDescent="0.2">
      <c r="A84">
        <v>151</v>
      </c>
      <c r="B84">
        <v>2</v>
      </c>
      <c r="C84" t="s">
        <v>12</v>
      </c>
      <c r="D84">
        <v>2005</v>
      </c>
      <c r="E84" s="80">
        <v>31.742999999999999</v>
      </c>
      <c r="F84" s="80">
        <v>6.2469999999999999</v>
      </c>
    </row>
    <row r="85" spans="1:6" x14ac:dyDescent="0.2">
      <c r="A85">
        <v>65</v>
      </c>
      <c r="B85">
        <v>2</v>
      </c>
      <c r="C85" t="s">
        <v>12</v>
      </c>
      <c r="D85">
        <v>2005</v>
      </c>
      <c r="E85" s="80">
        <v>32.1</v>
      </c>
      <c r="F85" s="80">
        <v>6.6040000000000028</v>
      </c>
    </row>
    <row r="86" spans="1:6" x14ac:dyDescent="0.2">
      <c r="A86">
        <v>99</v>
      </c>
      <c r="B86">
        <v>13</v>
      </c>
      <c r="C86" t="s">
        <v>39</v>
      </c>
      <c r="D86">
        <v>2003</v>
      </c>
      <c r="E86" s="80">
        <v>32.101999999999997</v>
      </c>
      <c r="F86" s="80">
        <v>6.6059999999999981</v>
      </c>
    </row>
    <row r="87" spans="1:6" x14ac:dyDescent="0.2">
      <c r="A87">
        <v>47</v>
      </c>
      <c r="B87">
        <v>14</v>
      </c>
      <c r="C87" t="s">
        <v>41</v>
      </c>
      <c r="D87">
        <v>2005</v>
      </c>
      <c r="E87" s="80">
        <v>32.219000000000001</v>
      </c>
      <c r="F87" s="80">
        <v>6.7230000000000025</v>
      </c>
    </row>
    <row r="88" spans="1:6" x14ac:dyDescent="0.2">
      <c r="A88">
        <v>116</v>
      </c>
      <c r="B88">
        <v>2</v>
      </c>
      <c r="C88" t="s">
        <v>12</v>
      </c>
      <c r="D88">
        <v>2005</v>
      </c>
      <c r="E88" s="80">
        <v>32.308</v>
      </c>
      <c r="F88" s="80">
        <v>6.8120000000000012</v>
      </c>
    </row>
    <row r="89" spans="1:6" x14ac:dyDescent="0.2">
      <c r="A89">
        <v>52</v>
      </c>
      <c r="B89">
        <v>24</v>
      </c>
      <c r="C89" t="s">
        <v>497</v>
      </c>
      <c r="D89">
        <v>2004</v>
      </c>
      <c r="E89" s="80">
        <v>32.338999999999999</v>
      </c>
      <c r="F89" s="80">
        <v>6.843</v>
      </c>
    </row>
    <row r="90" spans="1:6" x14ac:dyDescent="0.2">
      <c r="A90">
        <v>57</v>
      </c>
      <c r="B90">
        <v>13</v>
      </c>
      <c r="C90" t="s">
        <v>39</v>
      </c>
      <c r="D90">
        <v>2003</v>
      </c>
      <c r="E90" s="80">
        <v>32.662999999999997</v>
      </c>
      <c r="F90" s="80">
        <v>7.166999999999998</v>
      </c>
    </row>
    <row r="91" spans="1:6" x14ac:dyDescent="0.2">
      <c r="A91">
        <v>50</v>
      </c>
      <c r="B91">
        <v>2</v>
      </c>
      <c r="C91" t="s">
        <v>12</v>
      </c>
      <c r="D91">
        <v>2005</v>
      </c>
      <c r="E91" s="80">
        <v>32.792000000000002</v>
      </c>
      <c r="F91" s="80">
        <v>7.2960000000000029</v>
      </c>
    </row>
    <row r="92" spans="1:6" x14ac:dyDescent="0.2">
      <c r="A92">
        <v>26</v>
      </c>
      <c r="B92">
        <v>2</v>
      </c>
      <c r="C92" t="s">
        <v>12</v>
      </c>
      <c r="D92">
        <v>2005</v>
      </c>
      <c r="E92" s="80">
        <v>32.85</v>
      </c>
      <c r="F92" s="80">
        <v>7.3540000000000028</v>
      </c>
    </row>
    <row r="93" spans="1:6" x14ac:dyDescent="0.2">
      <c r="A93">
        <v>21</v>
      </c>
      <c r="B93">
        <v>13</v>
      </c>
      <c r="C93" t="s">
        <v>39</v>
      </c>
      <c r="D93">
        <v>2003</v>
      </c>
      <c r="E93" s="80">
        <v>32.865000000000002</v>
      </c>
      <c r="F93" s="80">
        <v>7.3690000000000033</v>
      </c>
    </row>
    <row r="94" spans="1:6" x14ac:dyDescent="0.2">
      <c r="A94">
        <v>154</v>
      </c>
      <c r="B94">
        <v>13</v>
      </c>
      <c r="C94" t="s">
        <v>39</v>
      </c>
      <c r="D94">
        <v>2003</v>
      </c>
      <c r="E94" s="80">
        <v>33.036000000000001</v>
      </c>
      <c r="F94" s="80">
        <v>7.5400000000000027</v>
      </c>
    </row>
    <row r="95" spans="1:6" x14ac:dyDescent="0.2">
      <c r="A95">
        <v>77</v>
      </c>
      <c r="B95">
        <v>2</v>
      </c>
      <c r="C95" t="s">
        <v>12</v>
      </c>
      <c r="D95">
        <v>2005</v>
      </c>
      <c r="E95" s="80">
        <v>33.167999999999999</v>
      </c>
      <c r="F95" s="80">
        <v>7.6720000000000006</v>
      </c>
    </row>
    <row r="96" spans="1:6" x14ac:dyDescent="0.2">
      <c r="A96">
        <v>78</v>
      </c>
      <c r="B96">
        <v>1</v>
      </c>
      <c r="C96" t="s">
        <v>9</v>
      </c>
      <c r="D96">
        <v>2005</v>
      </c>
      <c r="E96" s="80">
        <v>33.229999999999997</v>
      </c>
      <c r="F96" s="80">
        <v>7.7339999999999982</v>
      </c>
    </row>
    <row r="97" spans="1:6" x14ac:dyDescent="0.2">
      <c r="A97">
        <v>113</v>
      </c>
      <c r="B97">
        <v>13</v>
      </c>
      <c r="C97" t="s">
        <v>39</v>
      </c>
      <c r="D97">
        <v>2003</v>
      </c>
      <c r="E97" s="80">
        <v>33.234999999999999</v>
      </c>
      <c r="F97" s="80">
        <v>7.7390000000000008</v>
      </c>
    </row>
    <row r="98" spans="1:6" x14ac:dyDescent="0.2">
      <c r="A98">
        <v>91</v>
      </c>
      <c r="B98">
        <v>1</v>
      </c>
      <c r="C98" t="s">
        <v>9</v>
      </c>
      <c r="D98">
        <v>2005</v>
      </c>
      <c r="E98" s="80">
        <v>33.271000000000001</v>
      </c>
      <c r="F98" s="80">
        <v>7.7750000000000021</v>
      </c>
    </row>
    <row r="99" spans="1:6" x14ac:dyDescent="0.2">
      <c r="A99">
        <v>102</v>
      </c>
      <c r="B99">
        <v>2</v>
      </c>
      <c r="C99" t="s">
        <v>12</v>
      </c>
      <c r="D99">
        <v>2005</v>
      </c>
      <c r="E99" s="80">
        <v>33.485999999999997</v>
      </c>
      <c r="F99" s="80">
        <v>7.9899999999999984</v>
      </c>
    </row>
    <row r="100" spans="1:6" x14ac:dyDescent="0.2">
      <c r="A100">
        <v>98</v>
      </c>
      <c r="B100">
        <v>28</v>
      </c>
      <c r="C100">
        <v>0</v>
      </c>
      <c r="D100">
        <v>0</v>
      </c>
      <c r="E100" s="80">
        <v>33.780999999999999</v>
      </c>
      <c r="F100" s="80">
        <v>8.2850000000000001</v>
      </c>
    </row>
    <row r="101" spans="1:6" x14ac:dyDescent="0.2">
      <c r="A101">
        <v>133</v>
      </c>
      <c r="B101">
        <v>12</v>
      </c>
      <c r="C101" t="s">
        <v>37</v>
      </c>
      <c r="D101">
        <v>2006</v>
      </c>
      <c r="E101" s="80">
        <v>34.241999999999997</v>
      </c>
      <c r="F101" s="80">
        <v>8.7459999999999987</v>
      </c>
    </row>
    <row r="102" spans="1:6" x14ac:dyDescent="0.2">
      <c r="A102">
        <v>141</v>
      </c>
      <c r="B102">
        <v>2</v>
      </c>
      <c r="C102" t="s">
        <v>12</v>
      </c>
      <c r="D102">
        <v>2005</v>
      </c>
      <c r="E102" s="80">
        <v>34.29</v>
      </c>
      <c r="F102" s="80">
        <v>8.7940000000000005</v>
      </c>
    </row>
    <row r="103" spans="1:6" x14ac:dyDescent="0.2">
      <c r="A103">
        <v>36</v>
      </c>
      <c r="B103">
        <v>2</v>
      </c>
      <c r="C103" t="s">
        <v>12</v>
      </c>
      <c r="D103">
        <v>2005</v>
      </c>
      <c r="E103" s="80">
        <v>34.491</v>
      </c>
      <c r="F103" s="80">
        <v>8.995000000000001</v>
      </c>
    </row>
    <row r="104" spans="1:6" x14ac:dyDescent="0.2">
      <c r="A104">
        <v>142</v>
      </c>
      <c r="B104">
        <v>12</v>
      </c>
      <c r="C104" t="s">
        <v>37</v>
      </c>
      <c r="D104">
        <v>2006</v>
      </c>
      <c r="E104" s="80">
        <v>34.521000000000001</v>
      </c>
      <c r="F104" s="80">
        <v>9.0250000000000021</v>
      </c>
    </row>
    <row r="105" spans="1:6" x14ac:dyDescent="0.2">
      <c r="A105">
        <v>112</v>
      </c>
      <c r="B105">
        <v>28</v>
      </c>
      <c r="C105">
        <v>0</v>
      </c>
      <c r="D105">
        <v>0</v>
      </c>
      <c r="E105" s="80">
        <v>34.622</v>
      </c>
      <c r="F105" s="80">
        <v>9.1260000000000012</v>
      </c>
    </row>
    <row r="106" spans="1:6" x14ac:dyDescent="0.2">
      <c r="A106">
        <v>72</v>
      </c>
      <c r="B106">
        <v>12</v>
      </c>
      <c r="C106" t="s">
        <v>37</v>
      </c>
      <c r="D106">
        <v>2006</v>
      </c>
      <c r="E106" s="80">
        <v>34.938000000000002</v>
      </c>
      <c r="F106" s="80">
        <v>9.4420000000000037</v>
      </c>
    </row>
    <row r="107" spans="1:6" x14ac:dyDescent="0.2">
      <c r="A107">
        <v>31</v>
      </c>
      <c r="B107">
        <v>28</v>
      </c>
      <c r="C107">
        <v>0</v>
      </c>
      <c r="D107">
        <v>0</v>
      </c>
      <c r="E107" s="80">
        <v>35.036999999999999</v>
      </c>
      <c r="F107" s="80">
        <v>9.5410000000000004</v>
      </c>
    </row>
    <row r="108" spans="1:6" x14ac:dyDescent="0.2">
      <c r="A108">
        <v>105</v>
      </c>
      <c r="B108">
        <v>12</v>
      </c>
      <c r="C108" t="s">
        <v>37</v>
      </c>
      <c r="D108">
        <v>2006</v>
      </c>
      <c r="E108" s="80">
        <v>35.082000000000001</v>
      </c>
      <c r="F108" s="80">
        <v>9.5860000000000021</v>
      </c>
    </row>
    <row r="109" spans="1:6" x14ac:dyDescent="0.2">
      <c r="A109">
        <v>85</v>
      </c>
      <c r="B109">
        <v>28</v>
      </c>
      <c r="C109">
        <v>0</v>
      </c>
      <c r="D109">
        <v>0</v>
      </c>
      <c r="E109" s="80">
        <v>35.19</v>
      </c>
      <c r="F109" s="80">
        <v>9.6939999999999991</v>
      </c>
    </row>
    <row r="110" spans="1:6" x14ac:dyDescent="0.2">
      <c r="A110">
        <v>58</v>
      </c>
      <c r="B110">
        <v>12</v>
      </c>
      <c r="C110" t="s">
        <v>37</v>
      </c>
      <c r="D110">
        <v>2006</v>
      </c>
      <c r="E110" s="80">
        <v>35.197000000000003</v>
      </c>
      <c r="F110" s="80">
        <v>9.7010000000000041</v>
      </c>
    </row>
    <row r="111" spans="1:6" x14ac:dyDescent="0.2">
      <c r="A111">
        <v>87</v>
      </c>
      <c r="B111">
        <v>12</v>
      </c>
      <c r="C111" t="s">
        <v>37</v>
      </c>
      <c r="D111">
        <v>2006</v>
      </c>
      <c r="E111" s="80">
        <v>35.284999999999997</v>
      </c>
      <c r="F111" s="80">
        <v>9.7889999999999979</v>
      </c>
    </row>
    <row r="112" spans="1:6" x14ac:dyDescent="0.2">
      <c r="A112">
        <v>94</v>
      </c>
      <c r="B112">
        <v>12</v>
      </c>
      <c r="C112" t="s">
        <v>37</v>
      </c>
      <c r="D112">
        <v>2006</v>
      </c>
      <c r="E112" s="80">
        <v>35.340000000000003</v>
      </c>
      <c r="F112" s="80">
        <v>9.8440000000000047</v>
      </c>
    </row>
    <row r="113" spans="1:6" x14ac:dyDescent="0.2">
      <c r="A113">
        <v>139</v>
      </c>
      <c r="B113">
        <v>28</v>
      </c>
      <c r="C113">
        <v>0</v>
      </c>
      <c r="D113">
        <v>0</v>
      </c>
      <c r="E113" s="80">
        <v>35.613</v>
      </c>
      <c r="F113" s="80">
        <v>10.117000000000001</v>
      </c>
    </row>
    <row r="114" spans="1:6" x14ac:dyDescent="0.2">
      <c r="A114">
        <v>126</v>
      </c>
      <c r="B114">
        <v>28</v>
      </c>
      <c r="C114">
        <v>0</v>
      </c>
      <c r="D114">
        <v>0</v>
      </c>
      <c r="E114" s="80">
        <v>35.677999999999997</v>
      </c>
      <c r="F114" s="80">
        <v>10.181999999999999</v>
      </c>
    </row>
    <row r="115" spans="1:6" x14ac:dyDescent="0.2">
      <c r="A115">
        <v>22</v>
      </c>
      <c r="B115">
        <v>28</v>
      </c>
      <c r="C115">
        <v>0</v>
      </c>
      <c r="D115">
        <v>0</v>
      </c>
      <c r="E115" s="80">
        <v>35.68</v>
      </c>
      <c r="F115" s="80">
        <v>10.184000000000001</v>
      </c>
    </row>
    <row r="116" spans="1:6" x14ac:dyDescent="0.2">
      <c r="A116">
        <v>120</v>
      </c>
      <c r="B116">
        <v>12</v>
      </c>
      <c r="C116" t="s">
        <v>37</v>
      </c>
      <c r="D116">
        <v>2006</v>
      </c>
      <c r="E116" s="80">
        <v>35.713999999999999</v>
      </c>
      <c r="F116" s="80">
        <v>10.218</v>
      </c>
    </row>
    <row r="117" spans="1:6" x14ac:dyDescent="0.2">
      <c r="A117">
        <v>106</v>
      </c>
      <c r="B117">
        <v>11</v>
      </c>
      <c r="C117" t="s">
        <v>34</v>
      </c>
      <c r="D117">
        <v>2006</v>
      </c>
      <c r="E117" s="80">
        <v>35.741</v>
      </c>
      <c r="F117" s="80">
        <v>10.245000000000001</v>
      </c>
    </row>
    <row r="118" spans="1:6" x14ac:dyDescent="0.2">
      <c r="A118">
        <v>104</v>
      </c>
      <c r="B118">
        <v>10</v>
      </c>
      <c r="C118" t="s">
        <v>32</v>
      </c>
      <c r="D118">
        <v>2001</v>
      </c>
      <c r="E118" s="80">
        <v>35.762999999999998</v>
      </c>
      <c r="F118" s="80">
        <v>10.266999999999999</v>
      </c>
    </row>
    <row r="119" spans="1:6" x14ac:dyDescent="0.2">
      <c r="A119">
        <v>153</v>
      </c>
      <c r="B119">
        <v>28</v>
      </c>
      <c r="C119">
        <v>0</v>
      </c>
      <c r="D119">
        <v>0</v>
      </c>
      <c r="E119" s="80">
        <v>35.848999999999997</v>
      </c>
      <c r="F119" s="80">
        <v>10.352999999999998</v>
      </c>
    </row>
    <row r="120" spans="1:6" x14ac:dyDescent="0.2">
      <c r="A120">
        <v>40</v>
      </c>
      <c r="B120">
        <v>12</v>
      </c>
      <c r="C120" t="s">
        <v>37</v>
      </c>
      <c r="D120">
        <v>2006</v>
      </c>
      <c r="E120" s="80">
        <v>35.857999999999997</v>
      </c>
      <c r="F120" s="80">
        <v>10.361999999999998</v>
      </c>
    </row>
    <row r="121" spans="1:6" x14ac:dyDescent="0.2">
      <c r="A121">
        <v>56</v>
      </c>
      <c r="B121">
        <v>11</v>
      </c>
      <c r="C121" t="s">
        <v>34</v>
      </c>
      <c r="D121">
        <v>2006</v>
      </c>
      <c r="E121" s="80">
        <v>35.914000000000001</v>
      </c>
      <c r="F121" s="80">
        <v>10.418000000000003</v>
      </c>
    </row>
    <row r="122" spans="1:6" x14ac:dyDescent="0.2">
      <c r="A122">
        <v>143</v>
      </c>
      <c r="B122">
        <v>11</v>
      </c>
      <c r="C122" t="s">
        <v>34</v>
      </c>
      <c r="D122">
        <v>2006</v>
      </c>
      <c r="E122" s="80">
        <v>35.936999999999998</v>
      </c>
      <c r="F122" s="80">
        <v>10.440999999999999</v>
      </c>
    </row>
    <row r="123" spans="1:6" x14ac:dyDescent="0.2">
      <c r="A123">
        <v>14</v>
      </c>
      <c r="B123">
        <v>12</v>
      </c>
      <c r="C123" t="s">
        <v>37</v>
      </c>
      <c r="D123">
        <v>2006</v>
      </c>
      <c r="E123" s="80">
        <v>36.161000000000001</v>
      </c>
      <c r="F123" s="80">
        <v>10.665000000000003</v>
      </c>
    </row>
    <row r="124" spans="1:6" x14ac:dyDescent="0.2">
      <c r="A124">
        <v>44</v>
      </c>
      <c r="B124">
        <v>28</v>
      </c>
      <c r="C124">
        <v>0</v>
      </c>
      <c r="D124">
        <v>0</v>
      </c>
      <c r="E124" s="80">
        <v>36.287999999999997</v>
      </c>
      <c r="F124" s="80">
        <v>10.791999999999998</v>
      </c>
    </row>
    <row r="125" spans="1:6" x14ac:dyDescent="0.2">
      <c r="A125">
        <v>41</v>
      </c>
      <c r="B125">
        <v>11</v>
      </c>
      <c r="C125" t="s">
        <v>34</v>
      </c>
      <c r="D125">
        <v>2006</v>
      </c>
      <c r="E125" s="80">
        <v>36.377000000000002</v>
      </c>
      <c r="F125" s="80">
        <v>10.881000000000004</v>
      </c>
    </row>
    <row r="126" spans="1:6" x14ac:dyDescent="0.2">
      <c r="A126">
        <v>70</v>
      </c>
      <c r="B126">
        <v>28</v>
      </c>
      <c r="C126">
        <v>0</v>
      </c>
      <c r="D126">
        <v>0</v>
      </c>
      <c r="E126" s="80">
        <v>36.500999999999998</v>
      </c>
      <c r="F126" s="80">
        <v>11.004999999999999</v>
      </c>
    </row>
    <row r="127" spans="1:6" x14ac:dyDescent="0.2">
      <c r="A127">
        <v>121</v>
      </c>
      <c r="B127">
        <v>11</v>
      </c>
      <c r="C127" t="s">
        <v>34</v>
      </c>
      <c r="D127">
        <v>2006</v>
      </c>
      <c r="E127" s="80">
        <v>36.573999999999998</v>
      </c>
      <c r="F127" s="80">
        <v>11.077999999999999</v>
      </c>
    </row>
    <row r="128" spans="1:6" x14ac:dyDescent="0.2">
      <c r="A128">
        <v>28</v>
      </c>
      <c r="B128">
        <v>12</v>
      </c>
      <c r="C128" t="s">
        <v>37</v>
      </c>
      <c r="D128">
        <v>2006</v>
      </c>
      <c r="E128" s="80">
        <v>36.590000000000003</v>
      </c>
      <c r="F128" s="80">
        <v>11.094000000000005</v>
      </c>
    </row>
    <row r="129" spans="1:6" x14ac:dyDescent="0.2">
      <c r="A129">
        <v>27</v>
      </c>
      <c r="B129">
        <v>11</v>
      </c>
      <c r="C129" t="s">
        <v>34</v>
      </c>
      <c r="D129">
        <v>2006</v>
      </c>
      <c r="E129" s="80">
        <v>36.658000000000001</v>
      </c>
      <c r="F129" s="80">
        <v>11.162000000000003</v>
      </c>
    </row>
    <row r="130" spans="1:6" x14ac:dyDescent="0.2">
      <c r="A130">
        <v>108</v>
      </c>
      <c r="B130">
        <v>14</v>
      </c>
      <c r="C130" t="s">
        <v>41</v>
      </c>
      <c r="D130">
        <v>2005</v>
      </c>
      <c r="E130" s="80">
        <v>36.719000000000001</v>
      </c>
      <c r="F130" s="80">
        <v>11.223000000000003</v>
      </c>
    </row>
    <row r="131" spans="1:6" x14ac:dyDescent="0.2">
      <c r="A131">
        <v>135</v>
      </c>
      <c r="B131">
        <v>11</v>
      </c>
      <c r="C131" t="s">
        <v>34</v>
      </c>
      <c r="D131">
        <v>2006</v>
      </c>
      <c r="E131" s="80">
        <v>36.726999999999997</v>
      </c>
      <c r="F131" s="80">
        <v>11.230999999999998</v>
      </c>
    </row>
    <row r="132" spans="1:6" x14ac:dyDescent="0.2">
      <c r="A132">
        <v>59</v>
      </c>
      <c r="B132">
        <v>28</v>
      </c>
      <c r="C132">
        <v>0</v>
      </c>
      <c r="D132">
        <v>0</v>
      </c>
      <c r="E132" s="80">
        <v>36.817999999999998</v>
      </c>
      <c r="F132" s="80">
        <v>11.321999999999999</v>
      </c>
    </row>
    <row r="133" spans="1:6" x14ac:dyDescent="0.2">
      <c r="A133">
        <v>71</v>
      </c>
      <c r="B133">
        <v>11</v>
      </c>
      <c r="C133" t="s">
        <v>34</v>
      </c>
      <c r="D133">
        <v>2006</v>
      </c>
      <c r="E133" s="80">
        <v>36.854999999999997</v>
      </c>
      <c r="F133" s="80">
        <v>11.358999999999998</v>
      </c>
    </row>
    <row r="134" spans="1:6" x14ac:dyDescent="0.2">
      <c r="A134">
        <v>93</v>
      </c>
      <c r="B134">
        <v>11</v>
      </c>
      <c r="C134" t="s">
        <v>34</v>
      </c>
      <c r="D134">
        <v>2006</v>
      </c>
      <c r="E134" s="80">
        <v>37.246000000000002</v>
      </c>
      <c r="F134" s="80">
        <v>11.750000000000004</v>
      </c>
    </row>
    <row r="135" spans="1:6" x14ac:dyDescent="0.2">
      <c r="A135">
        <v>86</v>
      </c>
      <c r="B135">
        <v>11</v>
      </c>
      <c r="C135" t="s">
        <v>34</v>
      </c>
      <c r="D135">
        <v>2006</v>
      </c>
      <c r="E135" s="80">
        <v>38.235999999999997</v>
      </c>
      <c r="F135" s="80">
        <v>12.739999999999998</v>
      </c>
    </row>
    <row r="136" spans="1:6" x14ac:dyDescent="0.2">
      <c r="A136">
        <v>128</v>
      </c>
      <c r="B136">
        <v>24</v>
      </c>
      <c r="C136" t="s">
        <v>497</v>
      </c>
      <c r="D136">
        <v>2004</v>
      </c>
      <c r="E136" s="80">
        <v>44.845999999999997</v>
      </c>
      <c r="F136" s="80">
        <v>19.349999999999998</v>
      </c>
    </row>
    <row r="137" spans="1:6" x14ac:dyDescent="0.2">
      <c r="A137">
        <v>17</v>
      </c>
      <c r="B137">
        <v>14</v>
      </c>
      <c r="C137" t="s">
        <v>41</v>
      </c>
      <c r="D137">
        <v>2005</v>
      </c>
      <c r="E137" s="80">
        <v>65.837000000000003</v>
      </c>
      <c r="F137" s="80">
        <v>40.341000000000008</v>
      </c>
    </row>
    <row r="138" spans="1:6" x14ac:dyDescent="0.2">
      <c r="A138">
        <v>73</v>
      </c>
      <c r="B138">
        <v>9</v>
      </c>
      <c r="C138" t="s">
        <v>30</v>
      </c>
      <c r="D138">
        <v>2003</v>
      </c>
      <c r="E138" s="80">
        <v>68.334000000000003</v>
      </c>
      <c r="F138" s="80">
        <v>42.838000000000008</v>
      </c>
    </row>
    <row r="139" spans="1:6" x14ac:dyDescent="0.2">
      <c r="A139">
        <v>64</v>
      </c>
      <c r="B139">
        <v>1</v>
      </c>
      <c r="C139" t="s">
        <v>9</v>
      </c>
      <c r="D139">
        <v>2005</v>
      </c>
      <c r="E139" s="80">
        <v>69.784999999999997</v>
      </c>
      <c r="F139" s="80">
        <v>44.289000000000001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99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  <c r="F1" t="s">
        <v>490</v>
      </c>
    </row>
    <row r="2" spans="1:6" x14ac:dyDescent="0.2">
      <c r="A2">
        <v>2</v>
      </c>
      <c r="B2">
        <v>27</v>
      </c>
      <c r="C2" t="s">
        <v>53</v>
      </c>
      <c r="D2">
        <v>2002</v>
      </c>
      <c r="E2">
        <v>31.009</v>
      </c>
      <c r="F2" s="80">
        <v>0</v>
      </c>
    </row>
    <row r="3" spans="1:6" x14ac:dyDescent="0.2">
      <c r="A3">
        <v>54</v>
      </c>
      <c r="B3">
        <v>27</v>
      </c>
      <c r="C3" t="s">
        <v>53</v>
      </c>
      <c r="D3">
        <v>2002</v>
      </c>
      <c r="E3">
        <v>31.274000000000001</v>
      </c>
      <c r="F3" s="80">
        <v>0.26500000000000057</v>
      </c>
    </row>
    <row r="4" spans="1:6" x14ac:dyDescent="0.2">
      <c r="A4">
        <v>13</v>
      </c>
      <c r="B4">
        <v>24</v>
      </c>
      <c r="C4" t="s">
        <v>497</v>
      </c>
      <c r="D4">
        <v>2004</v>
      </c>
      <c r="E4">
        <v>31.489000000000001</v>
      </c>
      <c r="F4" s="80">
        <v>0.48000000000000043</v>
      </c>
    </row>
    <row r="5" spans="1:6" x14ac:dyDescent="0.2">
      <c r="A5">
        <v>23</v>
      </c>
      <c r="B5">
        <v>27</v>
      </c>
      <c r="C5" t="s">
        <v>53</v>
      </c>
      <c r="D5">
        <v>2002</v>
      </c>
      <c r="E5">
        <v>31.515999999999998</v>
      </c>
      <c r="F5" s="80">
        <v>0.5069999999999979</v>
      </c>
    </row>
    <row r="6" spans="1:6" x14ac:dyDescent="0.2">
      <c r="A6">
        <v>86</v>
      </c>
      <c r="B6">
        <v>24</v>
      </c>
      <c r="C6" t="s">
        <v>497</v>
      </c>
      <c r="D6">
        <v>2004</v>
      </c>
      <c r="E6">
        <v>31.696999999999999</v>
      </c>
      <c r="F6" s="80">
        <v>0.68799999999999883</v>
      </c>
    </row>
    <row r="7" spans="1:6" x14ac:dyDescent="0.2">
      <c r="A7">
        <v>81</v>
      </c>
      <c r="B7">
        <v>10</v>
      </c>
      <c r="C7" t="s">
        <v>32</v>
      </c>
      <c r="D7">
        <v>2001</v>
      </c>
      <c r="E7">
        <v>31.866</v>
      </c>
      <c r="F7" s="80">
        <v>0.85699999999999932</v>
      </c>
    </row>
    <row r="8" spans="1:6" x14ac:dyDescent="0.2">
      <c r="A8">
        <v>3</v>
      </c>
      <c r="B8">
        <v>10</v>
      </c>
      <c r="C8" t="s">
        <v>32</v>
      </c>
      <c r="D8">
        <v>2001</v>
      </c>
      <c r="E8">
        <v>32.018000000000001</v>
      </c>
      <c r="F8" s="80">
        <v>1.0090000000000003</v>
      </c>
    </row>
    <row r="9" spans="1:6" x14ac:dyDescent="0.2">
      <c r="A9">
        <v>28</v>
      </c>
      <c r="B9">
        <v>24</v>
      </c>
      <c r="C9" t="s">
        <v>497</v>
      </c>
      <c r="D9">
        <v>2004</v>
      </c>
      <c r="E9">
        <v>32.040999999999997</v>
      </c>
      <c r="F9" s="80">
        <v>1.0319999999999965</v>
      </c>
    </row>
    <row r="10" spans="1:6" x14ac:dyDescent="0.2">
      <c r="A10">
        <v>113</v>
      </c>
      <c r="B10">
        <v>27</v>
      </c>
      <c r="C10" t="s">
        <v>53</v>
      </c>
      <c r="D10">
        <v>2002</v>
      </c>
      <c r="E10">
        <v>32.052</v>
      </c>
      <c r="F10" s="80">
        <v>1.0429999999999993</v>
      </c>
    </row>
    <row r="11" spans="1:6" x14ac:dyDescent="0.2">
      <c r="A11">
        <v>58</v>
      </c>
      <c r="B11">
        <v>24</v>
      </c>
      <c r="C11" t="s">
        <v>497</v>
      </c>
      <c r="D11">
        <v>2004</v>
      </c>
      <c r="E11">
        <v>32.116</v>
      </c>
      <c r="F11" s="80">
        <v>1.1069999999999993</v>
      </c>
    </row>
    <row r="12" spans="1:6" x14ac:dyDescent="0.2">
      <c r="A12">
        <v>107</v>
      </c>
      <c r="B12">
        <v>24</v>
      </c>
      <c r="C12" t="s">
        <v>497</v>
      </c>
      <c r="D12">
        <v>2004</v>
      </c>
      <c r="E12">
        <v>32.225000000000001</v>
      </c>
      <c r="F12" s="80">
        <v>1.2160000000000011</v>
      </c>
    </row>
    <row r="13" spans="1:6" x14ac:dyDescent="0.2">
      <c r="A13">
        <v>155</v>
      </c>
      <c r="B13">
        <v>24</v>
      </c>
      <c r="C13" t="s">
        <v>497</v>
      </c>
      <c r="D13">
        <v>2004</v>
      </c>
      <c r="E13">
        <v>32.344000000000001</v>
      </c>
      <c r="F13" s="80">
        <v>1.3350000000000009</v>
      </c>
    </row>
    <row r="14" spans="1:6" x14ac:dyDescent="0.2">
      <c r="A14">
        <v>111</v>
      </c>
      <c r="B14">
        <v>10</v>
      </c>
      <c r="C14" t="s">
        <v>32</v>
      </c>
      <c r="D14">
        <v>2001</v>
      </c>
      <c r="E14">
        <v>32.396000000000001</v>
      </c>
      <c r="F14" s="80">
        <v>1.3870000000000005</v>
      </c>
    </row>
    <row r="15" spans="1:6" x14ac:dyDescent="0.2">
      <c r="A15">
        <v>14</v>
      </c>
      <c r="B15">
        <v>21</v>
      </c>
      <c r="C15" t="s">
        <v>48</v>
      </c>
      <c r="D15">
        <v>2003</v>
      </c>
      <c r="E15">
        <v>32.512</v>
      </c>
      <c r="F15" s="80">
        <v>1.5030000000000001</v>
      </c>
    </row>
    <row r="16" spans="1:6" x14ac:dyDescent="0.2">
      <c r="A16">
        <v>9</v>
      </c>
      <c r="B16">
        <v>7</v>
      </c>
      <c r="C16" t="s">
        <v>25</v>
      </c>
      <c r="D16">
        <v>2002</v>
      </c>
      <c r="E16">
        <v>32.521000000000001</v>
      </c>
      <c r="F16" s="80">
        <v>1.5120000000000005</v>
      </c>
    </row>
    <row r="17" spans="1:6" x14ac:dyDescent="0.2">
      <c r="A17">
        <v>59</v>
      </c>
      <c r="B17">
        <v>7</v>
      </c>
      <c r="C17" t="s">
        <v>25</v>
      </c>
      <c r="D17">
        <v>2002</v>
      </c>
      <c r="E17">
        <v>32.540999999999997</v>
      </c>
      <c r="F17" s="80">
        <v>1.5319999999999965</v>
      </c>
    </row>
    <row r="18" spans="1:6" x14ac:dyDescent="0.2">
      <c r="A18">
        <v>53</v>
      </c>
      <c r="B18">
        <v>10</v>
      </c>
      <c r="C18" t="s">
        <v>32</v>
      </c>
      <c r="D18">
        <v>2001</v>
      </c>
      <c r="E18">
        <v>32.557000000000002</v>
      </c>
      <c r="F18" s="80">
        <v>1.5480000000000018</v>
      </c>
    </row>
    <row r="19" spans="1:6" x14ac:dyDescent="0.2">
      <c r="A19">
        <v>32</v>
      </c>
      <c r="B19">
        <v>7</v>
      </c>
      <c r="C19" t="s">
        <v>25</v>
      </c>
      <c r="D19">
        <v>2002</v>
      </c>
      <c r="E19">
        <v>32.622</v>
      </c>
      <c r="F19" s="80">
        <v>1.6129999999999995</v>
      </c>
    </row>
    <row r="20" spans="1:6" x14ac:dyDescent="0.2">
      <c r="A20">
        <v>91</v>
      </c>
      <c r="B20">
        <v>7</v>
      </c>
      <c r="C20" t="s">
        <v>25</v>
      </c>
      <c r="D20">
        <v>2002</v>
      </c>
      <c r="E20">
        <v>32.762999999999998</v>
      </c>
      <c r="F20" s="80">
        <v>1.7539999999999978</v>
      </c>
    </row>
    <row r="21" spans="1:6" x14ac:dyDescent="0.2">
      <c r="A21">
        <v>138</v>
      </c>
      <c r="B21">
        <v>36</v>
      </c>
      <c r="C21" t="s">
        <v>59</v>
      </c>
      <c r="D21">
        <v>2006</v>
      </c>
      <c r="E21">
        <v>32.765999999999998</v>
      </c>
      <c r="F21" s="80">
        <v>1.7569999999999979</v>
      </c>
    </row>
    <row r="22" spans="1:6" x14ac:dyDescent="0.2">
      <c r="A22">
        <v>24</v>
      </c>
      <c r="B22">
        <v>10</v>
      </c>
      <c r="C22" t="s">
        <v>32</v>
      </c>
      <c r="D22">
        <v>2001</v>
      </c>
      <c r="E22">
        <v>32.774999999999999</v>
      </c>
      <c r="F22" s="80">
        <v>1.7659999999999982</v>
      </c>
    </row>
    <row r="23" spans="1:6" x14ac:dyDescent="0.2">
      <c r="A23">
        <v>79</v>
      </c>
      <c r="B23">
        <v>36</v>
      </c>
      <c r="C23" t="s">
        <v>59</v>
      </c>
      <c r="D23">
        <v>2006</v>
      </c>
      <c r="E23">
        <v>32.814999999999998</v>
      </c>
      <c r="F23" s="80">
        <v>1.8059999999999974</v>
      </c>
    </row>
    <row r="24" spans="1:6" x14ac:dyDescent="0.2">
      <c r="A24">
        <v>119</v>
      </c>
      <c r="B24">
        <v>7</v>
      </c>
      <c r="C24" t="s">
        <v>25</v>
      </c>
      <c r="D24">
        <v>2002</v>
      </c>
      <c r="E24">
        <v>32.848999999999997</v>
      </c>
      <c r="F24" s="80">
        <v>1.8399999999999963</v>
      </c>
    </row>
    <row r="25" spans="1:6" x14ac:dyDescent="0.2">
      <c r="A25">
        <v>11</v>
      </c>
      <c r="B25">
        <v>5</v>
      </c>
      <c r="C25" t="s">
        <v>20</v>
      </c>
      <c r="D25">
        <v>2002</v>
      </c>
      <c r="E25">
        <v>32.878</v>
      </c>
      <c r="F25" s="80">
        <v>1.8689999999999998</v>
      </c>
    </row>
    <row r="26" spans="1:6" x14ac:dyDescent="0.2">
      <c r="A26">
        <v>157</v>
      </c>
      <c r="B26">
        <v>27</v>
      </c>
      <c r="C26" t="s">
        <v>53</v>
      </c>
      <c r="D26">
        <v>2002</v>
      </c>
      <c r="E26">
        <v>32.881</v>
      </c>
      <c r="F26" s="80">
        <v>1.8719999999999999</v>
      </c>
    </row>
    <row r="27" spans="1:6" x14ac:dyDescent="0.2">
      <c r="A27">
        <v>26</v>
      </c>
      <c r="B27">
        <v>9</v>
      </c>
      <c r="C27" t="s">
        <v>30</v>
      </c>
      <c r="D27">
        <v>2003</v>
      </c>
      <c r="E27">
        <v>32.959000000000003</v>
      </c>
      <c r="F27" s="80">
        <v>1.9500000000000028</v>
      </c>
    </row>
    <row r="28" spans="1:6" x14ac:dyDescent="0.2">
      <c r="A28">
        <v>172</v>
      </c>
      <c r="B28">
        <v>27</v>
      </c>
      <c r="C28" t="s">
        <v>53</v>
      </c>
      <c r="D28">
        <v>2002</v>
      </c>
      <c r="E28">
        <v>33.008000000000003</v>
      </c>
      <c r="F28" s="80">
        <v>1.9990000000000023</v>
      </c>
    </row>
    <row r="29" spans="1:6" x14ac:dyDescent="0.2">
      <c r="A29">
        <v>56</v>
      </c>
      <c r="B29">
        <v>1</v>
      </c>
      <c r="C29" t="s">
        <v>9</v>
      </c>
      <c r="D29">
        <v>2005</v>
      </c>
      <c r="E29">
        <v>33.021000000000001</v>
      </c>
      <c r="F29" s="80">
        <v>2.0120000000000005</v>
      </c>
    </row>
    <row r="30" spans="1:6" x14ac:dyDescent="0.2">
      <c r="A30">
        <v>106</v>
      </c>
      <c r="B30">
        <v>36</v>
      </c>
      <c r="C30" t="s">
        <v>59</v>
      </c>
      <c r="D30">
        <v>2006</v>
      </c>
      <c r="E30">
        <v>33.027999999999999</v>
      </c>
      <c r="F30" s="80">
        <v>2.0189999999999984</v>
      </c>
    </row>
    <row r="31" spans="1:6" x14ac:dyDescent="0.2">
      <c r="A31">
        <v>165</v>
      </c>
      <c r="B31">
        <v>1</v>
      </c>
      <c r="C31" t="s">
        <v>9</v>
      </c>
      <c r="D31">
        <v>2005</v>
      </c>
      <c r="E31">
        <v>33.063000000000002</v>
      </c>
      <c r="F31" s="80">
        <v>2.054000000000002</v>
      </c>
    </row>
    <row r="32" spans="1:6" x14ac:dyDescent="0.2">
      <c r="A32">
        <v>27</v>
      </c>
      <c r="B32">
        <v>21</v>
      </c>
      <c r="C32" t="s">
        <v>48</v>
      </c>
      <c r="D32">
        <v>2003</v>
      </c>
      <c r="E32">
        <v>33.091999999999999</v>
      </c>
      <c r="F32" s="80">
        <v>2.0829999999999984</v>
      </c>
    </row>
    <row r="33" spans="1:6" x14ac:dyDescent="0.2">
      <c r="A33">
        <v>151</v>
      </c>
      <c r="B33">
        <v>36</v>
      </c>
      <c r="C33" t="s">
        <v>59</v>
      </c>
      <c r="D33">
        <v>2006</v>
      </c>
      <c r="E33">
        <v>33.204000000000001</v>
      </c>
      <c r="F33" s="80">
        <v>2.1950000000000003</v>
      </c>
    </row>
    <row r="34" spans="1:6" x14ac:dyDescent="0.2">
      <c r="A34">
        <v>139</v>
      </c>
      <c r="B34">
        <v>21</v>
      </c>
      <c r="C34" t="s">
        <v>48</v>
      </c>
      <c r="D34">
        <v>2003</v>
      </c>
      <c r="E34">
        <v>33.238999999999997</v>
      </c>
      <c r="F34" s="80">
        <v>2.2299999999999969</v>
      </c>
    </row>
    <row r="35" spans="1:6" x14ac:dyDescent="0.2">
      <c r="A35">
        <v>60</v>
      </c>
      <c r="B35">
        <v>5</v>
      </c>
      <c r="C35" t="s">
        <v>20</v>
      </c>
      <c r="D35">
        <v>2002</v>
      </c>
      <c r="E35">
        <v>33.26</v>
      </c>
      <c r="F35" s="80">
        <v>2.2509999999999977</v>
      </c>
    </row>
    <row r="36" spans="1:6" x14ac:dyDescent="0.2">
      <c r="A36">
        <v>104</v>
      </c>
      <c r="B36">
        <v>21</v>
      </c>
      <c r="C36" t="s">
        <v>48</v>
      </c>
      <c r="D36">
        <v>2003</v>
      </c>
      <c r="E36">
        <v>33.305999999999997</v>
      </c>
      <c r="F36" s="80">
        <v>2.296999999999997</v>
      </c>
    </row>
    <row r="37" spans="1:6" x14ac:dyDescent="0.2">
      <c r="A37">
        <v>141</v>
      </c>
      <c r="B37">
        <v>5</v>
      </c>
      <c r="C37" t="s">
        <v>20</v>
      </c>
      <c r="D37">
        <v>2002</v>
      </c>
      <c r="E37">
        <v>33.401000000000003</v>
      </c>
      <c r="F37" s="80">
        <v>2.392000000000003</v>
      </c>
    </row>
    <row r="38" spans="1:6" x14ac:dyDescent="0.2">
      <c r="A38">
        <v>57</v>
      </c>
      <c r="B38">
        <v>21</v>
      </c>
      <c r="C38" t="s">
        <v>48</v>
      </c>
      <c r="D38">
        <v>2003</v>
      </c>
      <c r="E38">
        <v>33.448</v>
      </c>
      <c r="F38" s="80">
        <v>2.4390000000000001</v>
      </c>
    </row>
    <row r="39" spans="1:6" x14ac:dyDescent="0.2">
      <c r="A39">
        <v>55</v>
      </c>
      <c r="B39">
        <v>9</v>
      </c>
      <c r="C39" t="s">
        <v>30</v>
      </c>
      <c r="D39">
        <v>2003</v>
      </c>
      <c r="E39">
        <v>33.448999999999998</v>
      </c>
      <c r="F39" s="80">
        <v>2.4399999999999977</v>
      </c>
    </row>
    <row r="40" spans="1:6" x14ac:dyDescent="0.2">
      <c r="A40">
        <v>93</v>
      </c>
      <c r="B40">
        <v>9</v>
      </c>
      <c r="C40" t="s">
        <v>30</v>
      </c>
      <c r="D40">
        <v>2003</v>
      </c>
      <c r="E40">
        <v>33.462000000000003</v>
      </c>
      <c r="F40" s="80">
        <v>2.453000000000003</v>
      </c>
    </row>
    <row r="41" spans="1:6" x14ac:dyDescent="0.2">
      <c r="A41">
        <v>25</v>
      </c>
      <c r="B41">
        <v>1</v>
      </c>
      <c r="C41" t="s">
        <v>9</v>
      </c>
      <c r="D41">
        <v>2005</v>
      </c>
      <c r="E41">
        <v>33.520000000000003</v>
      </c>
      <c r="F41" s="80">
        <v>2.5110000000000028</v>
      </c>
    </row>
    <row r="42" spans="1:6" x14ac:dyDescent="0.2">
      <c r="A42">
        <v>92</v>
      </c>
      <c r="B42">
        <v>5</v>
      </c>
      <c r="C42" t="s">
        <v>20</v>
      </c>
      <c r="D42">
        <v>2002</v>
      </c>
      <c r="E42">
        <v>33.558</v>
      </c>
      <c r="F42" s="80">
        <v>2.5489999999999995</v>
      </c>
    </row>
    <row r="43" spans="1:6" x14ac:dyDescent="0.2">
      <c r="A43">
        <v>132</v>
      </c>
      <c r="B43">
        <v>9</v>
      </c>
      <c r="C43" t="s">
        <v>30</v>
      </c>
      <c r="D43">
        <v>2003</v>
      </c>
      <c r="E43">
        <v>33.567999999999998</v>
      </c>
      <c r="F43" s="80">
        <v>2.5589999999999975</v>
      </c>
    </row>
    <row r="44" spans="1:6" x14ac:dyDescent="0.2">
      <c r="A44">
        <v>96</v>
      </c>
      <c r="B44">
        <v>1</v>
      </c>
      <c r="C44" t="s">
        <v>9</v>
      </c>
      <c r="D44">
        <v>2005</v>
      </c>
      <c r="E44">
        <v>33.601999999999997</v>
      </c>
      <c r="F44" s="80">
        <v>2.5929999999999964</v>
      </c>
    </row>
    <row r="45" spans="1:6" x14ac:dyDescent="0.2">
      <c r="A45">
        <v>67</v>
      </c>
      <c r="B45">
        <v>9</v>
      </c>
      <c r="C45" t="s">
        <v>30</v>
      </c>
      <c r="D45">
        <v>2003</v>
      </c>
      <c r="E45">
        <v>33.609000000000002</v>
      </c>
      <c r="F45" s="80">
        <v>2.6000000000000014</v>
      </c>
    </row>
    <row r="46" spans="1:6" x14ac:dyDescent="0.2">
      <c r="A46">
        <v>180</v>
      </c>
      <c r="B46">
        <v>36</v>
      </c>
      <c r="C46" t="s">
        <v>59</v>
      </c>
      <c r="D46">
        <v>2006</v>
      </c>
      <c r="E46">
        <v>33.613</v>
      </c>
      <c r="F46" s="80">
        <v>2.6039999999999992</v>
      </c>
    </row>
    <row r="47" spans="1:6" x14ac:dyDescent="0.2">
      <c r="A47">
        <v>133</v>
      </c>
      <c r="B47">
        <v>1</v>
      </c>
      <c r="C47" t="s">
        <v>9</v>
      </c>
      <c r="D47">
        <v>2005</v>
      </c>
      <c r="E47">
        <v>33.655000000000001</v>
      </c>
      <c r="F47" s="80">
        <v>2.6460000000000008</v>
      </c>
    </row>
    <row r="48" spans="1:6" x14ac:dyDescent="0.2">
      <c r="A48">
        <v>87</v>
      </c>
      <c r="B48">
        <v>21</v>
      </c>
      <c r="C48" t="s">
        <v>48</v>
      </c>
      <c r="D48">
        <v>2003</v>
      </c>
      <c r="E48">
        <v>33.69</v>
      </c>
      <c r="F48" s="80">
        <v>2.6809999999999974</v>
      </c>
    </row>
    <row r="49" spans="1:6" x14ac:dyDescent="0.2">
      <c r="A49">
        <v>161</v>
      </c>
      <c r="B49">
        <v>36</v>
      </c>
      <c r="C49" t="s">
        <v>59</v>
      </c>
      <c r="D49">
        <v>2006</v>
      </c>
      <c r="E49">
        <v>33.707000000000001</v>
      </c>
      <c r="F49" s="80">
        <v>2.6980000000000004</v>
      </c>
    </row>
    <row r="50" spans="1:6" x14ac:dyDescent="0.2">
      <c r="A50">
        <v>158</v>
      </c>
      <c r="B50">
        <v>10</v>
      </c>
      <c r="C50" t="s">
        <v>32</v>
      </c>
      <c r="D50">
        <v>2001</v>
      </c>
      <c r="E50">
        <v>33.796999999999997</v>
      </c>
      <c r="F50" s="80">
        <v>2.7879999999999967</v>
      </c>
    </row>
    <row r="51" spans="1:6" x14ac:dyDescent="0.2">
      <c r="A51">
        <v>30</v>
      </c>
      <c r="B51">
        <v>5</v>
      </c>
      <c r="C51" t="s">
        <v>20</v>
      </c>
      <c r="D51">
        <v>2002</v>
      </c>
      <c r="E51">
        <v>33.899000000000001</v>
      </c>
      <c r="F51" s="80">
        <v>2.8900000000000006</v>
      </c>
    </row>
    <row r="52" spans="1:6" x14ac:dyDescent="0.2">
      <c r="A52">
        <v>63</v>
      </c>
      <c r="B52">
        <v>36</v>
      </c>
      <c r="C52" t="s">
        <v>59</v>
      </c>
      <c r="D52">
        <v>2006</v>
      </c>
      <c r="E52">
        <v>33.911999999999999</v>
      </c>
      <c r="F52" s="80">
        <v>2.9029999999999987</v>
      </c>
    </row>
    <row r="53" spans="1:6" x14ac:dyDescent="0.2">
      <c r="A53">
        <v>162</v>
      </c>
      <c r="B53">
        <v>21</v>
      </c>
      <c r="C53" t="s">
        <v>48</v>
      </c>
      <c r="D53">
        <v>2003</v>
      </c>
      <c r="E53">
        <v>33.945</v>
      </c>
      <c r="F53" s="80">
        <v>2.9359999999999999</v>
      </c>
    </row>
    <row r="54" spans="1:6" x14ac:dyDescent="0.2">
      <c r="A54">
        <v>134</v>
      </c>
      <c r="B54">
        <v>14</v>
      </c>
      <c r="C54" t="s">
        <v>41</v>
      </c>
      <c r="D54">
        <v>2005</v>
      </c>
      <c r="E54">
        <v>33.954999999999998</v>
      </c>
      <c r="F54" s="80">
        <v>2.945999999999998</v>
      </c>
    </row>
    <row r="55" spans="1:6" x14ac:dyDescent="0.2">
      <c r="A55">
        <v>150</v>
      </c>
      <c r="B55">
        <v>21</v>
      </c>
      <c r="C55" t="s">
        <v>48</v>
      </c>
      <c r="D55">
        <v>2003</v>
      </c>
      <c r="E55">
        <v>34.045000000000002</v>
      </c>
      <c r="F55" s="80">
        <v>3.0360000000000014</v>
      </c>
    </row>
    <row r="56" spans="1:6" x14ac:dyDescent="0.2">
      <c r="A56">
        <v>121</v>
      </c>
      <c r="B56">
        <v>14</v>
      </c>
      <c r="C56" t="s">
        <v>41</v>
      </c>
      <c r="D56">
        <v>2005</v>
      </c>
      <c r="E56">
        <v>34.152999999999999</v>
      </c>
      <c r="F56" s="80">
        <v>3.1439999999999984</v>
      </c>
    </row>
    <row r="57" spans="1:6" x14ac:dyDescent="0.2">
      <c r="A57">
        <v>89</v>
      </c>
      <c r="B57">
        <v>14</v>
      </c>
      <c r="C57" t="s">
        <v>41</v>
      </c>
      <c r="D57">
        <v>2005</v>
      </c>
      <c r="E57">
        <v>34.212000000000003</v>
      </c>
      <c r="F57" s="80">
        <v>3.203000000000003</v>
      </c>
    </row>
    <row r="58" spans="1:6" x14ac:dyDescent="0.2">
      <c r="A58">
        <v>179</v>
      </c>
      <c r="B58">
        <v>21</v>
      </c>
      <c r="C58" t="s">
        <v>48</v>
      </c>
      <c r="D58">
        <v>2003</v>
      </c>
      <c r="E58">
        <v>34.314</v>
      </c>
      <c r="F58" s="80">
        <v>3.3049999999999997</v>
      </c>
    </row>
    <row r="59" spans="1:6" x14ac:dyDescent="0.2">
      <c r="A59">
        <v>75</v>
      </c>
      <c r="B59">
        <v>13</v>
      </c>
      <c r="C59" t="s">
        <v>39</v>
      </c>
      <c r="D59">
        <v>2003</v>
      </c>
      <c r="E59">
        <v>34.655999999999999</v>
      </c>
      <c r="F59" s="80">
        <v>3.6469999999999985</v>
      </c>
    </row>
    <row r="60" spans="1:6" x14ac:dyDescent="0.2">
      <c r="A60">
        <v>177</v>
      </c>
      <c r="B60">
        <v>1</v>
      </c>
      <c r="C60" t="s">
        <v>9</v>
      </c>
      <c r="D60">
        <v>2005</v>
      </c>
      <c r="E60">
        <v>34.685000000000002</v>
      </c>
      <c r="F60" s="80">
        <v>3.6760000000000019</v>
      </c>
    </row>
    <row r="61" spans="1:6" x14ac:dyDescent="0.2">
      <c r="A61">
        <v>163</v>
      </c>
      <c r="B61">
        <v>9</v>
      </c>
      <c r="C61" t="s">
        <v>30</v>
      </c>
      <c r="D61">
        <v>2003</v>
      </c>
      <c r="E61">
        <v>34.704000000000001</v>
      </c>
      <c r="F61" s="80">
        <v>3.6950000000000003</v>
      </c>
    </row>
    <row r="62" spans="1:6" x14ac:dyDescent="0.2">
      <c r="A62">
        <v>145</v>
      </c>
      <c r="B62">
        <v>27</v>
      </c>
      <c r="C62" t="s">
        <v>53</v>
      </c>
      <c r="D62">
        <v>2002</v>
      </c>
      <c r="E62">
        <v>34.713999999999999</v>
      </c>
      <c r="F62" s="80">
        <v>3.7049999999999983</v>
      </c>
    </row>
    <row r="63" spans="1:6" x14ac:dyDescent="0.2">
      <c r="A63">
        <v>44</v>
      </c>
      <c r="B63">
        <v>36</v>
      </c>
      <c r="C63" t="s">
        <v>59</v>
      </c>
      <c r="D63">
        <v>2006</v>
      </c>
      <c r="E63">
        <v>35.027999999999999</v>
      </c>
      <c r="F63" s="80">
        <v>4.0189999999999984</v>
      </c>
    </row>
    <row r="64" spans="1:6" x14ac:dyDescent="0.2">
      <c r="A64">
        <v>82</v>
      </c>
      <c r="B64">
        <v>27</v>
      </c>
      <c r="C64" t="s">
        <v>53</v>
      </c>
      <c r="D64">
        <v>2002</v>
      </c>
      <c r="E64">
        <v>35.087000000000003</v>
      </c>
      <c r="F64" s="80">
        <v>4.078000000000003</v>
      </c>
    </row>
    <row r="65" spans="1:6" x14ac:dyDescent="0.2">
      <c r="A65">
        <v>19</v>
      </c>
      <c r="B65">
        <v>11</v>
      </c>
      <c r="C65" t="s">
        <v>34</v>
      </c>
      <c r="D65">
        <v>2006</v>
      </c>
      <c r="E65">
        <v>35.137999999999998</v>
      </c>
      <c r="F65" s="80">
        <v>4.1289999999999978</v>
      </c>
    </row>
    <row r="66" spans="1:6" x14ac:dyDescent="0.2">
      <c r="A66">
        <v>164</v>
      </c>
      <c r="B66">
        <v>14</v>
      </c>
      <c r="C66" t="s">
        <v>41</v>
      </c>
      <c r="D66">
        <v>2005</v>
      </c>
      <c r="E66">
        <v>35.189</v>
      </c>
      <c r="F66" s="80">
        <v>4.18</v>
      </c>
    </row>
    <row r="67" spans="1:6" x14ac:dyDescent="0.2">
      <c r="A67">
        <v>90</v>
      </c>
      <c r="B67">
        <v>2</v>
      </c>
      <c r="C67" t="s">
        <v>12</v>
      </c>
      <c r="D67">
        <v>2005</v>
      </c>
      <c r="E67">
        <v>35.195</v>
      </c>
      <c r="F67" s="80">
        <v>4.1859999999999999</v>
      </c>
    </row>
    <row r="68" spans="1:6" x14ac:dyDescent="0.2">
      <c r="A68">
        <v>152</v>
      </c>
      <c r="B68">
        <v>2</v>
      </c>
      <c r="C68" t="s">
        <v>12</v>
      </c>
      <c r="D68">
        <v>2005</v>
      </c>
      <c r="E68">
        <v>35.195999999999998</v>
      </c>
      <c r="F68" s="80">
        <v>4.1869999999999976</v>
      </c>
    </row>
    <row r="69" spans="1:6" x14ac:dyDescent="0.2">
      <c r="A69">
        <v>175</v>
      </c>
      <c r="B69">
        <v>9</v>
      </c>
      <c r="C69" t="s">
        <v>30</v>
      </c>
      <c r="D69">
        <v>2003</v>
      </c>
      <c r="E69">
        <v>35.198999999999998</v>
      </c>
      <c r="F69" s="80">
        <v>4.1899999999999977</v>
      </c>
    </row>
    <row r="70" spans="1:6" x14ac:dyDescent="0.2">
      <c r="A70">
        <v>178</v>
      </c>
      <c r="B70">
        <v>2</v>
      </c>
      <c r="C70" t="s">
        <v>12</v>
      </c>
      <c r="D70">
        <v>2005</v>
      </c>
      <c r="E70">
        <v>35.225999999999999</v>
      </c>
      <c r="F70" s="80">
        <v>4.2169999999999987</v>
      </c>
    </row>
    <row r="71" spans="1:6" x14ac:dyDescent="0.2">
      <c r="A71">
        <v>61</v>
      </c>
      <c r="B71">
        <v>14</v>
      </c>
      <c r="C71" t="s">
        <v>41</v>
      </c>
      <c r="D71">
        <v>2005</v>
      </c>
      <c r="E71">
        <v>35.25</v>
      </c>
      <c r="F71" s="80">
        <v>4.2409999999999997</v>
      </c>
    </row>
    <row r="72" spans="1:6" x14ac:dyDescent="0.2">
      <c r="A72">
        <v>166</v>
      </c>
      <c r="B72">
        <v>2</v>
      </c>
      <c r="C72" t="s">
        <v>12</v>
      </c>
      <c r="D72">
        <v>2005</v>
      </c>
      <c r="E72">
        <v>35.371000000000002</v>
      </c>
      <c r="F72" s="80">
        <v>4.3620000000000019</v>
      </c>
    </row>
    <row r="73" spans="1:6" x14ac:dyDescent="0.2">
      <c r="A73">
        <v>38</v>
      </c>
      <c r="B73">
        <v>14</v>
      </c>
      <c r="C73" t="s">
        <v>41</v>
      </c>
      <c r="D73">
        <v>2005</v>
      </c>
      <c r="E73">
        <v>35.412999999999997</v>
      </c>
      <c r="F73" s="80">
        <v>4.4039999999999964</v>
      </c>
    </row>
    <row r="74" spans="1:6" x14ac:dyDescent="0.2">
      <c r="A74">
        <v>52</v>
      </c>
      <c r="B74">
        <v>13</v>
      </c>
      <c r="C74" t="s">
        <v>39</v>
      </c>
      <c r="D74">
        <v>2003</v>
      </c>
      <c r="E74">
        <v>35.558</v>
      </c>
      <c r="F74" s="80">
        <v>4.5489999999999995</v>
      </c>
    </row>
    <row r="75" spans="1:6" x14ac:dyDescent="0.2">
      <c r="A75">
        <v>94</v>
      </c>
      <c r="B75">
        <v>11</v>
      </c>
      <c r="C75" t="s">
        <v>34</v>
      </c>
      <c r="D75">
        <v>2006</v>
      </c>
      <c r="E75">
        <v>35.558</v>
      </c>
      <c r="F75" s="80">
        <v>4.5489999999999995</v>
      </c>
    </row>
    <row r="76" spans="1:6" x14ac:dyDescent="0.2">
      <c r="A76">
        <v>137</v>
      </c>
      <c r="B76">
        <v>2</v>
      </c>
      <c r="C76" t="s">
        <v>12</v>
      </c>
      <c r="D76">
        <v>2005</v>
      </c>
      <c r="E76">
        <v>35.701999999999998</v>
      </c>
      <c r="F76" s="80">
        <v>4.6929999999999978</v>
      </c>
    </row>
    <row r="77" spans="1:6" x14ac:dyDescent="0.2">
      <c r="A77">
        <v>40</v>
      </c>
      <c r="B77">
        <v>2</v>
      </c>
      <c r="C77" t="s">
        <v>12</v>
      </c>
      <c r="D77">
        <v>2005</v>
      </c>
      <c r="E77">
        <v>35.896000000000001</v>
      </c>
      <c r="F77" s="80">
        <v>4.8870000000000005</v>
      </c>
    </row>
    <row r="78" spans="1:6" x14ac:dyDescent="0.2">
      <c r="A78">
        <v>176</v>
      </c>
      <c r="B78">
        <v>14</v>
      </c>
      <c r="C78" t="s">
        <v>41</v>
      </c>
      <c r="D78">
        <v>2005</v>
      </c>
      <c r="E78">
        <v>36.075000000000003</v>
      </c>
      <c r="F78" s="80">
        <v>5.0660000000000025</v>
      </c>
    </row>
    <row r="79" spans="1:6" x14ac:dyDescent="0.2">
      <c r="A79">
        <v>84</v>
      </c>
      <c r="B79">
        <v>28</v>
      </c>
      <c r="C79">
        <v>0</v>
      </c>
      <c r="D79">
        <v>0</v>
      </c>
      <c r="E79">
        <v>36.143000000000001</v>
      </c>
      <c r="F79" s="80">
        <v>5.1340000000000003</v>
      </c>
    </row>
    <row r="80" spans="1:6" x14ac:dyDescent="0.2">
      <c r="A80">
        <v>101</v>
      </c>
      <c r="B80">
        <v>13</v>
      </c>
      <c r="C80" t="s">
        <v>39</v>
      </c>
      <c r="D80">
        <v>2003</v>
      </c>
      <c r="E80">
        <v>36.18</v>
      </c>
      <c r="F80" s="80">
        <v>5.1709999999999994</v>
      </c>
    </row>
    <row r="81" spans="1:6" x14ac:dyDescent="0.2">
      <c r="A81">
        <v>62</v>
      </c>
      <c r="B81">
        <v>2</v>
      </c>
      <c r="C81" t="s">
        <v>12</v>
      </c>
      <c r="D81">
        <v>2005</v>
      </c>
      <c r="E81">
        <v>36.292999999999999</v>
      </c>
      <c r="F81" s="80">
        <v>5.2839999999999989</v>
      </c>
    </row>
    <row r="82" spans="1:6" x14ac:dyDescent="0.2">
      <c r="A82">
        <v>116</v>
      </c>
      <c r="B82">
        <v>28</v>
      </c>
      <c r="C82">
        <v>0</v>
      </c>
      <c r="D82">
        <v>0</v>
      </c>
      <c r="E82">
        <v>36.671999999999997</v>
      </c>
      <c r="F82" s="80">
        <v>5.6629999999999967</v>
      </c>
    </row>
    <row r="83" spans="1:6" x14ac:dyDescent="0.2">
      <c r="A83">
        <v>20</v>
      </c>
      <c r="B83">
        <v>13</v>
      </c>
      <c r="C83" t="s">
        <v>39</v>
      </c>
      <c r="D83">
        <v>2003</v>
      </c>
      <c r="E83">
        <v>36.701000000000001</v>
      </c>
      <c r="F83" s="80">
        <v>5.6920000000000002</v>
      </c>
    </row>
    <row r="84" spans="1:6" x14ac:dyDescent="0.2">
      <c r="A84">
        <v>47</v>
      </c>
      <c r="B84">
        <v>11</v>
      </c>
      <c r="C84" t="s">
        <v>34</v>
      </c>
      <c r="D84">
        <v>2006</v>
      </c>
      <c r="E84">
        <v>36.75</v>
      </c>
      <c r="F84" s="80">
        <v>5.7409999999999997</v>
      </c>
    </row>
    <row r="85" spans="1:6" x14ac:dyDescent="0.2">
      <c r="A85">
        <v>154</v>
      </c>
      <c r="B85">
        <v>11</v>
      </c>
      <c r="C85" t="s">
        <v>34</v>
      </c>
      <c r="D85">
        <v>2006</v>
      </c>
      <c r="E85">
        <v>36.942</v>
      </c>
      <c r="F85" s="80">
        <v>5.9329999999999998</v>
      </c>
    </row>
    <row r="86" spans="1:6" x14ac:dyDescent="0.2">
      <c r="A86">
        <v>182</v>
      </c>
      <c r="B86">
        <v>11</v>
      </c>
      <c r="C86" t="s">
        <v>34</v>
      </c>
      <c r="D86">
        <v>2006</v>
      </c>
      <c r="E86">
        <v>37.223999999999997</v>
      </c>
      <c r="F86" s="80">
        <v>6.2149999999999963</v>
      </c>
    </row>
    <row r="87" spans="1:6" x14ac:dyDescent="0.2">
      <c r="A87">
        <v>22</v>
      </c>
      <c r="B87">
        <v>12</v>
      </c>
      <c r="C87" t="s">
        <v>37</v>
      </c>
      <c r="D87">
        <v>2006</v>
      </c>
      <c r="E87">
        <v>37.567</v>
      </c>
      <c r="F87" s="80">
        <v>6.5579999999999998</v>
      </c>
    </row>
    <row r="88" spans="1:6" x14ac:dyDescent="0.2">
      <c r="A88">
        <v>173</v>
      </c>
      <c r="B88">
        <v>13</v>
      </c>
      <c r="C88" t="s">
        <v>39</v>
      </c>
      <c r="D88">
        <v>2003</v>
      </c>
      <c r="E88">
        <v>37.610999999999997</v>
      </c>
      <c r="F88" s="80">
        <v>6.6019999999999968</v>
      </c>
    </row>
    <row r="89" spans="1:6" x14ac:dyDescent="0.2">
      <c r="A89">
        <v>167</v>
      </c>
      <c r="B89">
        <v>11</v>
      </c>
      <c r="C89" t="s">
        <v>34</v>
      </c>
      <c r="D89">
        <v>2006</v>
      </c>
      <c r="E89">
        <v>37.765999999999998</v>
      </c>
      <c r="F89" s="80">
        <v>6.7569999999999979</v>
      </c>
    </row>
    <row r="90" spans="1:6" x14ac:dyDescent="0.2">
      <c r="A90">
        <v>174</v>
      </c>
      <c r="B90">
        <v>28</v>
      </c>
      <c r="C90">
        <v>0</v>
      </c>
      <c r="D90">
        <v>0</v>
      </c>
      <c r="E90">
        <v>38.100999999999999</v>
      </c>
      <c r="F90" s="80">
        <v>7.0919999999999987</v>
      </c>
    </row>
    <row r="91" spans="1:6" x14ac:dyDescent="0.2">
      <c r="A91">
        <v>50</v>
      </c>
      <c r="B91">
        <v>12</v>
      </c>
      <c r="C91" t="s">
        <v>37</v>
      </c>
      <c r="D91">
        <v>2006</v>
      </c>
      <c r="E91">
        <v>38.298999999999999</v>
      </c>
      <c r="F91" s="80">
        <v>7.2899999999999991</v>
      </c>
    </row>
    <row r="92" spans="1:6" x14ac:dyDescent="0.2">
      <c r="A92">
        <v>160</v>
      </c>
      <c r="B92">
        <v>28</v>
      </c>
      <c r="C92">
        <v>0</v>
      </c>
      <c r="D92">
        <v>0</v>
      </c>
      <c r="E92">
        <v>38.308999999999997</v>
      </c>
      <c r="F92" s="80">
        <v>7.2999999999999972</v>
      </c>
    </row>
    <row r="93" spans="1:6" x14ac:dyDescent="0.2">
      <c r="A93">
        <v>77</v>
      </c>
      <c r="B93">
        <v>12</v>
      </c>
      <c r="C93" t="s">
        <v>37</v>
      </c>
      <c r="D93">
        <v>2006</v>
      </c>
      <c r="E93">
        <v>38.5</v>
      </c>
      <c r="F93" s="80">
        <v>7.4909999999999997</v>
      </c>
    </row>
    <row r="94" spans="1:6" x14ac:dyDescent="0.2">
      <c r="A94">
        <v>135</v>
      </c>
      <c r="B94">
        <v>12</v>
      </c>
      <c r="C94" t="s">
        <v>37</v>
      </c>
      <c r="D94">
        <v>2006</v>
      </c>
      <c r="E94">
        <v>39.164999999999999</v>
      </c>
      <c r="F94" s="80">
        <v>8.1559999999999988</v>
      </c>
    </row>
    <row r="95" spans="1:6" x14ac:dyDescent="0.2">
      <c r="A95">
        <v>98</v>
      </c>
      <c r="B95">
        <v>12</v>
      </c>
      <c r="C95" t="s">
        <v>37</v>
      </c>
      <c r="D95">
        <v>2006</v>
      </c>
      <c r="E95">
        <v>39.348999999999997</v>
      </c>
      <c r="F95" s="80">
        <v>8.3399999999999963</v>
      </c>
    </row>
    <row r="96" spans="1:6" x14ac:dyDescent="0.2">
      <c r="A96">
        <v>168</v>
      </c>
      <c r="B96">
        <v>12</v>
      </c>
      <c r="C96" t="s">
        <v>37</v>
      </c>
      <c r="D96">
        <v>2006</v>
      </c>
      <c r="E96">
        <v>39.773000000000003</v>
      </c>
      <c r="F96" s="80">
        <v>8.7640000000000029</v>
      </c>
    </row>
    <row r="97" spans="1:6" x14ac:dyDescent="0.2">
      <c r="A97">
        <v>181</v>
      </c>
      <c r="B97">
        <v>12</v>
      </c>
      <c r="C97" t="s">
        <v>37</v>
      </c>
      <c r="D97">
        <v>2006</v>
      </c>
      <c r="E97">
        <v>40.6</v>
      </c>
      <c r="F97" s="80">
        <v>9.5910000000000011</v>
      </c>
    </row>
    <row r="98" spans="1:6" x14ac:dyDescent="0.2">
      <c r="A98">
        <v>153</v>
      </c>
      <c r="B98">
        <v>12</v>
      </c>
      <c r="C98" t="s">
        <v>37</v>
      </c>
      <c r="D98">
        <v>2006</v>
      </c>
      <c r="E98">
        <v>40.993000000000002</v>
      </c>
      <c r="F98" s="80">
        <v>9.9840000000000018</v>
      </c>
    </row>
    <row r="99" spans="1:6" x14ac:dyDescent="0.2">
      <c r="A99">
        <v>136</v>
      </c>
      <c r="B99">
        <v>11</v>
      </c>
      <c r="C99" t="s">
        <v>34</v>
      </c>
      <c r="D99">
        <v>2006</v>
      </c>
      <c r="E99">
        <v>47.026000000000003</v>
      </c>
      <c r="F99" s="80">
        <v>16.017000000000003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74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6" customWidth="1"/>
    <col min="5" max="5" width="7" customWidth="1"/>
    <col min="6" max="1025" width="10.83203125" customWidth="1"/>
  </cols>
  <sheetData>
    <row r="1" spans="1:6" x14ac:dyDescent="0.2">
      <c r="A1" s="77" t="s">
        <v>481</v>
      </c>
      <c r="B1" s="77" t="s">
        <v>482</v>
      </c>
      <c r="C1" s="77" t="s">
        <v>1</v>
      </c>
      <c r="D1" s="77" t="s">
        <v>2</v>
      </c>
      <c r="E1" s="77" t="s">
        <v>483</v>
      </c>
      <c r="F1" s="77" t="s">
        <v>490</v>
      </c>
    </row>
    <row r="2" spans="1:6" x14ac:dyDescent="0.2">
      <c r="A2">
        <v>94</v>
      </c>
      <c r="B2">
        <v>24</v>
      </c>
      <c r="C2" t="s">
        <v>497</v>
      </c>
      <c r="D2">
        <v>2004</v>
      </c>
      <c r="E2" s="80">
        <v>27.268000000000001</v>
      </c>
    </row>
    <row r="3" spans="1:6" x14ac:dyDescent="0.2">
      <c r="A3">
        <v>108</v>
      </c>
      <c r="B3">
        <v>24</v>
      </c>
      <c r="C3" t="s">
        <v>497</v>
      </c>
      <c r="D3">
        <v>2004</v>
      </c>
      <c r="E3" s="80">
        <v>27.620999999999999</v>
      </c>
      <c r="F3">
        <v>0.35299999999999798</v>
      </c>
    </row>
    <row r="4" spans="1:6" x14ac:dyDescent="0.2">
      <c r="A4">
        <v>79</v>
      </c>
      <c r="B4">
        <v>24</v>
      </c>
      <c r="C4" t="s">
        <v>497</v>
      </c>
      <c r="D4">
        <v>2004</v>
      </c>
      <c r="E4" s="80">
        <v>27.731999999999999</v>
      </c>
      <c r="F4">
        <v>0.46399999999999864</v>
      </c>
    </row>
    <row r="5" spans="1:6" x14ac:dyDescent="0.2">
      <c r="A5">
        <v>93</v>
      </c>
      <c r="B5">
        <v>27</v>
      </c>
      <c r="C5" t="s">
        <v>53</v>
      </c>
      <c r="D5">
        <v>2002</v>
      </c>
      <c r="E5" s="80">
        <v>27.791</v>
      </c>
      <c r="F5">
        <v>0.52299999999999969</v>
      </c>
    </row>
    <row r="6" spans="1:6" x14ac:dyDescent="0.2">
      <c r="A6">
        <v>75</v>
      </c>
      <c r="B6">
        <v>10</v>
      </c>
      <c r="C6" t="s">
        <v>32</v>
      </c>
      <c r="D6">
        <v>2001</v>
      </c>
      <c r="E6" s="80">
        <v>27.917000000000002</v>
      </c>
      <c r="F6">
        <v>0.64900000000000091</v>
      </c>
    </row>
    <row r="7" spans="1:6" x14ac:dyDescent="0.2">
      <c r="A7">
        <v>62</v>
      </c>
      <c r="B7">
        <v>27</v>
      </c>
      <c r="C7" t="s">
        <v>53</v>
      </c>
      <c r="D7">
        <v>2002</v>
      </c>
      <c r="E7" s="80">
        <v>27.931999999999999</v>
      </c>
      <c r="F7">
        <v>0.66399999999999793</v>
      </c>
    </row>
    <row r="8" spans="1:6" x14ac:dyDescent="0.2">
      <c r="A8">
        <v>25</v>
      </c>
      <c r="B8">
        <v>24</v>
      </c>
      <c r="C8" t="s">
        <v>497</v>
      </c>
      <c r="D8">
        <v>2004</v>
      </c>
      <c r="E8" s="80">
        <v>28.024000000000001</v>
      </c>
      <c r="F8">
        <v>0.75600000000000023</v>
      </c>
    </row>
    <row r="9" spans="1:6" x14ac:dyDescent="0.2">
      <c r="A9">
        <v>97</v>
      </c>
      <c r="B9">
        <v>7</v>
      </c>
      <c r="C9" t="s">
        <v>25</v>
      </c>
      <c r="D9">
        <v>2002</v>
      </c>
      <c r="E9" s="80">
        <v>28.055</v>
      </c>
      <c r="F9">
        <v>0.78699999999999903</v>
      </c>
    </row>
    <row r="10" spans="1:6" x14ac:dyDescent="0.2">
      <c r="A10">
        <v>109</v>
      </c>
      <c r="B10">
        <v>10</v>
      </c>
      <c r="C10" t="s">
        <v>32</v>
      </c>
      <c r="D10">
        <v>2001</v>
      </c>
      <c r="E10" s="80">
        <v>28.206</v>
      </c>
      <c r="F10">
        <v>0.93799999999999883</v>
      </c>
    </row>
    <row r="11" spans="1:6" x14ac:dyDescent="0.2">
      <c r="A11">
        <v>107</v>
      </c>
      <c r="B11">
        <v>27</v>
      </c>
      <c r="C11" t="s">
        <v>53</v>
      </c>
      <c r="D11">
        <v>2002</v>
      </c>
      <c r="E11" s="80">
        <v>28.23</v>
      </c>
      <c r="F11">
        <v>0.96199999999999974</v>
      </c>
    </row>
    <row r="12" spans="1:6" x14ac:dyDescent="0.2">
      <c r="A12">
        <v>67</v>
      </c>
      <c r="B12">
        <v>7</v>
      </c>
      <c r="C12" t="s">
        <v>25</v>
      </c>
      <c r="D12">
        <v>2002</v>
      </c>
      <c r="E12" s="80">
        <v>28.254999999999999</v>
      </c>
      <c r="F12">
        <v>0.98699999999999832</v>
      </c>
    </row>
    <row r="13" spans="1:6" x14ac:dyDescent="0.2">
      <c r="A13">
        <v>23</v>
      </c>
      <c r="B13">
        <v>27</v>
      </c>
      <c r="C13" t="s">
        <v>53</v>
      </c>
      <c r="D13">
        <v>2002</v>
      </c>
      <c r="E13" s="80">
        <v>28.262</v>
      </c>
      <c r="F13">
        <v>0.99399999999999977</v>
      </c>
    </row>
    <row r="14" spans="1:6" x14ac:dyDescent="0.2">
      <c r="A14">
        <v>47</v>
      </c>
      <c r="B14">
        <v>24</v>
      </c>
      <c r="C14" t="s">
        <v>497</v>
      </c>
      <c r="D14">
        <v>2004</v>
      </c>
      <c r="E14" s="80">
        <v>28.395</v>
      </c>
      <c r="F14">
        <v>1.1269999999999989</v>
      </c>
    </row>
    <row r="15" spans="1:6" x14ac:dyDescent="0.2">
      <c r="A15">
        <v>104</v>
      </c>
      <c r="B15">
        <v>21</v>
      </c>
      <c r="C15" t="s">
        <v>48</v>
      </c>
      <c r="D15">
        <v>2003</v>
      </c>
      <c r="E15" s="80">
        <v>28.405000000000001</v>
      </c>
      <c r="F15">
        <v>1.1370000000000005</v>
      </c>
    </row>
    <row r="16" spans="1:6" x14ac:dyDescent="0.2">
      <c r="A16">
        <v>87</v>
      </c>
      <c r="B16">
        <v>9</v>
      </c>
      <c r="C16" t="s">
        <v>30</v>
      </c>
      <c r="D16">
        <v>2003</v>
      </c>
      <c r="E16" s="80">
        <v>28.428000000000001</v>
      </c>
      <c r="F16">
        <v>1.1600000000000001</v>
      </c>
    </row>
    <row r="17" spans="1:6" x14ac:dyDescent="0.2">
      <c r="A17">
        <v>76</v>
      </c>
      <c r="B17">
        <v>27</v>
      </c>
      <c r="C17" t="s">
        <v>53</v>
      </c>
      <c r="D17">
        <v>2002</v>
      </c>
      <c r="E17" s="80">
        <v>28.439</v>
      </c>
      <c r="F17">
        <v>1.1709999999999994</v>
      </c>
    </row>
    <row r="18" spans="1:6" x14ac:dyDescent="0.2">
      <c r="A18">
        <v>92</v>
      </c>
      <c r="B18">
        <v>10</v>
      </c>
      <c r="C18" t="s">
        <v>32</v>
      </c>
      <c r="D18">
        <v>2001</v>
      </c>
      <c r="E18" s="80">
        <v>28.462</v>
      </c>
      <c r="F18">
        <v>1.1939999999999991</v>
      </c>
    </row>
    <row r="19" spans="1:6" x14ac:dyDescent="0.2">
      <c r="A19">
        <v>63</v>
      </c>
      <c r="B19">
        <v>10</v>
      </c>
      <c r="C19" t="s">
        <v>32</v>
      </c>
      <c r="D19">
        <v>2001</v>
      </c>
      <c r="E19" s="80">
        <v>28.51</v>
      </c>
      <c r="F19">
        <v>1.2420000000000009</v>
      </c>
    </row>
    <row r="20" spans="1:6" x14ac:dyDescent="0.2">
      <c r="A20">
        <v>24</v>
      </c>
      <c r="B20">
        <v>10</v>
      </c>
      <c r="C20" t="s">
        <v>32</v>
      </c>
      <c r="D20">
        <v>2001</v>
      </c>
      <c r="E20" s="80">
        <v>28.609000000000002</v>
      </c>
      <c r="F20">
        <v>1.3410000000000011</v>
      </c>
    </row>
    <row r="21" spans="1:6" x14ac:dyDescent="0.2">
      <c r="A21">
        <v>27</v>
      </c>
      <c r="B21">
        <v>5</v>
      </c>
      <c r="C21" t="s">
        <v>20</v>
      </c>
      <c r="D21">
        <v>2002</v>
      </c>
      <c r="E21" s="80">
        <v>28.664000000000001</v>
      </c>
      <c r="F21">
        <v>1.3960000000000008</v>
      </c>
    </row>
    <row r="22" spans="1:6" x14ac:dyDescent="0.2">
      <c r="A22">
        <v>49</v>
      </c>
      <c r="B22">
        <v>5</v>
      </c>
      <c r="C22" t="s">
        <v>20</v>
      </c>
      <c r="D22">
        <v>2002</v>
      </c>
      <c r="E22" s="80">
        <v>28.699000000000002</v>
      </c>
      <c r="F22">
        <v>1.4310000000000009</v>
      </c>
    </row>
    <row r="23" spans="1:6" x14ac:dyDescent="0.2">
      <c r="A23">
        <v>88</v>
      </c>
      <c r="B23">
        <v>21</v>
      </c>
      <c r="C23" t="s">
        <v>48</v>
      </c>
      <c r="D23">
        <v>2003</v>
      </c>
      <c r="E23" s="80">
        <v>28.742000000000001</v>
      </c>
      <c r="F23">
        <v>1.4740000000000002</v>
      </c>
    </row>
    <row r="24" spans="1:6" x14ac:dyDescent="0.2">
      <c r="A24">
        <v>46</v>
      </c>
      <c r="B24">
        <v>27</v>
      </c>
      <c r="C24" t="s">
        <v>53</v>
      </c>
      <c r="D24">
        <v>2002</v>
      </c>
      <c r="E24" s="80">
        <v>28.800999999999998</v>
      </c>
      <c r="F24">
        <v>1.5329999999999977</v>
      </c>
    </row>
    <row r="25" spans="1:6" x14ac:dyDescent="0.2">
      <c r="A25">
        <v>72</v>
      </c>
      <c r="B25">
        <v>21</v>
      </c>
      <c r="C25" t="s">
        <v>48</v>
      </c>
      <c r="D25">
        <v>2003</v>
      </c>
      <c r="E25" s="80">
        <v>28.97</v>
      </c>
      <c r="F25">
        <v>1.7019999999999982</v>
      </c>
    </row>
    <row r="26" spans="1:6" x14ac:dyDescent="0.2">
      <c r="A26">
        <v>117</v>
      </c>
      <c r="B26">
        <v>1</v>
      </c>
      <c r="C26" t="s">
        <v>9</v>
      </c>
      <c r="D26">
        <v>2005</v>
      </c>
      <c r="E26" s="80">
        <v>29.068000000000001</v>
      </c>
      <c r="F26">
        <v>1.8000000000000007</v>
      </c>
    </row>
    <row r="27" spans="1:6" x14ac:dyDescent="0.2">
      <c r="A27">
        <v>26</v>
      </c>
      <c r="B27">
        <v>7</v>
      </c>
      <c r="C27" t="s">
        <v>25</v>
      </c>
      <c r="D27">
        <v>2002</v>
      </c>
      <c r="E27" s="80">
        <v>29.091000000000001</v>
      </c>
      <c r="F27">
        <v>1.8230000000000004</v>
      </c>
    </row>
    <row r="28" spans="1:6" x14ac:dyDescent="0.2">
      <c r="A28">
        <v>78</v>
      </c>
      <c r="B28">
        <v>14</v>
      </c>
      <c r="C28" t="s">
        <v>41</v>
      </c>
      <c r="D28">
        <v>2005</v>
      </c>
      <c r="E28" s="80">
        <v>29.178000000000001</v>
      </c>
      <c r="F28">
        <v>1.9100000000000001</v>
      </c>
    </row>
    <row r="29" spans="1:6" x14ac:dyDescent="0.2">
      <c r="A29">
        <v>98</v>
      </c>
      <c r="B29">
        <v>5</v>
      </c>
      <c r="C29" t="s">
        <v>20</v>
      </c>
      <c r="D29">
        <v>2002</v>
      </c>
      <c r="E29" s="80">
        <v>29.228000000000002</v>
      </c>
      <c r="F29">
        <v>1.9600000000000009</v>
      </c>
    </row>
    <row r="30" spans="1:6" x14ac:dyDescent="0.2">
      <c r="A30">
        <v>103</v>
      </c>
      <c r="B30">
        <v>9</v>
      </c>
      <c r="C30" t="s">
        <v>30</v>
      </c>
      <c r="D30">
        <v>2003</v>
      </c>
      <c r="E30" s="80">
        <v>29.347000000000001</v>
      </c>
      <c r="F30">
        <v>2.0790000000000006</v>
      </c>
    </row>
    <row r="31" spans="1:6" x14ac:dyDescent="0.2">
      <c r="A31">
        <v>116</v>
      </c>
      <c r="B31">
        <v>1</v>
      </c>
      <c r="C31" t="s">
        <v>9</v>
      </c>
      <c r="D31">
        <v>2005</v>
      </c>
      <c r="E31" s="80">
        <v>29.49</v>
      </c>
      <c r="F31">
        <v>2.2219999999999978</v>
      </c>
    </row>
    <row r="32" spans="1:6" x14ac:dyDescent="0.2">
      <c r="A32">
        <v>102</v>
      </c>
      <c r="B32">
        <v>1</v>
      </c>
      <c r="C32" t="s">
        <v>9</v>
      </c>
      <c r="D32">
        <v>2005</v>
      </c>
      <c r="E32" s="80">
        <v>29.617000000000001</v>
      </c>
      <c r="F32">
        <v>2.3490000000000002</v>
      </c>
    </row>
    <row r="33" spans="1:6" x14ac:dyDescent="0.2">
      <c r="A33">
        <v>45</v>
      </c>
      <c r="B33">
        <v>10</v>
      </c>
      <c r="C33" t="s">
        <v>32</v>
      </c>
      <c r="D33">
        <v>2001</v>
      </c>
      <c r="E33" s="80">
        <v>29.641999999999999</v>
      </c>
      <c r="F33">
        <v>2.3739999999999988</v>
      </c>
    </row>
    <row r="34" spans="1:6" x14ac:dyDescent="0.2">
      <c r="A34">
        <v>81</v>
      </c>
      <c r="B34">
        <v>5</v>
      </c>
      <c r="C34" t="s">
        <v>20</v>
      </c>
      <c r="D34">
        <v>2002</v>
      </c>
      <c r="E34" s="80">
        <v>29.753</v>
      </c>
      <c r="F34">
        <v>2.4849999999999994</v>
      </c>
    </row>
    <row r="35" spans="1:6" x14ac:dyDescent="0.2">
      <c r="A35">
        <v>71</v>
      </c>
      <c r="B35">
        <v>9</v>
      </c>
      <c r="C35" t="s">
        <v>30</v>
      </c>
      <c r="D35">
        <v>2003</v>
      </c>
      <c r="E35" s="80">
        <v>29.927</v>
      </c>
      <c r="F35">
        <v>2.6589999999999989</v>
      </c>
    </row>
    <row r="36" spans="1:6" x14ac:dyDescent="0.2">
      <c r="A36">
        <v>40</v>
      </c>
      <c r="B36">
        <v>9</v>
      </c>
      <c r="C36" t="s">
        <v>30</v>
      </c>
      <c r="D36">
        <v>2003</v>
      </c>
      <c r="E36" s="80">
        <v>30.021000000000001</v>
      </c>
      <c r="F36">
        <v>2.7530000000000001</v>
      </c>
    </row>
    <row r="37" spans="1:6" x14ac:dyDescent="0.2">
      <c r="A37">
        <v>86</v>
      </c>
      <c r="B37">
        <v>1</v>
      </c>
      <c r="C37" t="s">
        <v>9</v>
      </c>
      <c r="D37">
        <v>2005</v>
      </c>
      <c r="E37" s="80">
        <v>30.100999999999999</v>
      </c>
      <c r="F37">
        <v>2.8329999999999984</v>
      </c>
    </row>
    <row r="38" spans="1:6" x14ac:dyDescent="0.2">
      <c r="A38">
        <v>57</v>
      </c>
      <c r="B38">
        <v>1</v>
      </c>
      <c r="C38" t="s">
        <v>9</v>
      </c>
      <c r="D38">
        <v>2005</v>
      </c>
      <c r="E38" s="80">
        <v>30.193999999999999</v>
      </c>
      <c r="F38">
        <v>2.9259999999999984</v>
      </c>
    </row>
    <row r="39" spans="1:6" x14ac:dyDescent="0.2">
      <c r="A39">
        <v>105</v>
      </c>
      <c r="B39">
        <v>36</v>
      </c>
      <c r="C39" t="s">
        <v>59</v>
      </c>
      <c r="D39">
        <v>2006</v>
      </c>
      <c r="E39" s="80">
        <v>30.323</v>
      </c>
      <c r="F39">
        <v>3.0549999999999997</v>
      </c>
    </row>
    <row r="40" spans="1:6" x14ac:dyDescent="0.2">
      <c r="A40">
        <v>118</v>
      </c>
      <c r="B40">
        <v>36</v>
      </c>
      <c r="C40" t="s">
        <v>59</v>
      </c>
      <c r="D40">
        <v>2006</v>
      </c>
      <c r="E40" s="80">
        <v>30.417999999999999</v>
      </c>
      <c r="F40">
        <v>3.1499999999999986</v>
      </c>
    </row>
    <row r="41" spans="1:6" x14ac:dyDescent="0.2">
      <c r="A41">
        <v>56</v>
      </c>
      <c r="B41">
        <v>21</v>
      </c>
      <c r="C41" t="s">
        <v>48</v>
      </c>
      <c r="D41">
        <v>2003</v>
      </c>
      <c r="E41" s="80">
        <v>30.43</v>
      </c>
      <c r="F41">
        <v>3.161999999999999</v>
      </c>
    </row>
    <row r="42" spans="1:6" x14ac:dyDescent="0.2">
      <c r="A42">
        <v>58</v>
      </c>
      <c r="B42">
        <v>14</v>
      </c>
      <c r="C42" t="s">
        <v>41</v>
      </c>
      <c r="D42">
        <v>2005</v>
      </c>
      <c r="E42" s="80">
        <v>30.442</v>
      </c>
      <c r="F42">
        <v>3.1739999999999995</v>
      </c>
    </row>
    <row r="43" spans="1:6" x14ac:dyDescent="0.2">
      <c r="A43">
        <v>20</v>
      </c>
      <c r="B43">
        <v>21</v>
      </c>
      <c r="C43" t="s">
        <v>48</v>
      </c>
      <c r="D43">
        <v>2003</v>
      </c>
      <c r="E43" s="80">
        <v>30.460999999999999</v>
      </c>
      <c r="F43">
        <v>3.1929999999999978</v>
      </c>
    </row>
    <row r="44" spans="1:6" x14ac:dyDescent="0.2">
      <c r="A44">
        <v>74</v>
      </c>
      <c r="B44">
        <v>1</v>
      </c>
      <c r="C44" t="s">
        <v>9</v>
      </c>
      <c r="D44">
        <v>2005</v>
      </c>
      <c r="E44" s="80">
        <v>30.548999999999999</v>
      </c>
      <c r="F44">
        <v>3.2809999999999988</v>
      </c>
    </row>
    <row r="45" spans="1:6" x14ac:dyDescent="0.2">
      <c r="A45">
        <v>55</v>
      </c>
      <c r="B45">
        <v>9</v>
      </c>
      <c r="C45" t="s">
        <v>30</v>
      </c>
      <c r="D45">
        <v>2003</v>
      </c>
      <c r="E45" s="80">
        <v>30.574999999999999</v>
      </c>
      <c r="F45">
        <v>3.3069999999999986</v>
      </c>
    </row>
    <row r="46" spans="1:6" x14ac:dyDescent="0.2">
      <c r="A46">
        <v>21</v>
      </c>
      <c r="B46">
        <v>14</v>
      </c>
      <c r="C46" t="s">
        <v>41</v>
      </c>
      <c r="D46">
        <v>2005</v>
      </c>
      <c r="E46" s="80">
        <v>30.687999999999999</v>
      </c>
      <c r="F46">
        <v>3.4199999999999982</v>
      </c>
    </row>
    <row r="47" spans="1:6" x14ac:dyDescent="0.2">
      <c r="A47">
        <v>90</v>
      </c>
      <c r="B47">
        <v>36</v>
      </c>
      <c r="C47" t="s">
        <v>59</v>
      </c>
      <c r="D47">
        <v>2006</v>
      </c>
      <c r="E47" s="80">
        <v>31.317</v>
      </c>
      <c r="F47">
        <v>4.0489999999999995</v>
      </c>
    </row>
    <row r="48" spans="1:6" x14ac:dyDescent="0.2">
      <c r="A48">
        <v>43</v>
      </c>
      <c r="B48">
        <v>14</v>
      </c>
      <c r="C48" t="s">
        <v>41</v>
      </c>
      <c r="D48">
        <v>2005</v>
      </c>
      <c r="E48" s="80">
        <v>31.393999999999998</v>
      </c>
      <c r="F48">
        <v>4.1259999999999977</v>
      </c>
    </row>
    <row r="49" spans="1:6" x14ac:dyDescent="0.2">
      <c r="A49">
        <v>96</v>
      </c>
      <c r="B49">
        <v>2</v>
      </c>
      <c r="C49" t="s">
        <v>12</v>
      </c>
      <c r="D49">
        <v>2005</v>
      </c>
      <c r="E49" s="80">
        <v>31.396000000000001</v>
      </c>
      <c r="F49">
        <v>4.1280000000000001</v>
      </c>
    </row>
    <row r="50" spans="1:6" x14ac:dyDescent="0.2">
      <c r="A50">
        <v>100</v>
      </c>
      <c r="B50">
        <v>11</v>
      </c>
      <c r="C50" t="s">
        <v>34</v>
      </c>
      <c r="D50">
        <v>2006</v>
      </c>
      <c r="E50" s="80">
        <v>31.593</v>
      </c>
      <c r="F50">
        <v>4.3249999999999993</v>
      </c>
    </row>
    <row r="51" spans="1:6" x14ac:dyDescent="0.2">
      <c r="A51">
        <v>22</v>
      </c>
      <c r="B51">
        <v>2</v>
      </c>
      <c r="C51" t="s">
        <v>12</v>
      </c>
      <c r="D51">
        <v>2005</v>
      </c>
      <c r="E51" s="80">
        <v>31.614999999999998</v>
      </c>
      <c r="F51">
        <v>4.3469999999999978</v>
      </c>
    </row>
    <row r="52" spans="1:6" x14ac:dyDescent="0.2">
      <c r="A52">
        <v>91</v>
      </c>
      <c r="B52">
        <v>28</v>
      </c>
      <c r="C52">
        <v>0</v>
      </c>
      <c r="D52">
        <v>0</v>
      </c>
      <c r="E52" s="80">
        <v>32.207000000000001</v>
      </c>
      <c r="F52">
        <v>4.9390000000000001</v>
      </c>
    </row>
    <row r="53" spans="1:6" x14ac:dyDescent="0.2">
      <c r="A53">
        <v>101</v>
      </c>
      <c r="B53">
        <v>13</v>
      </c>
      <c r="C53" t="s">
        <v>39</v>
      </c>
      <c r="D53">
        <v>2003</v>
      </c>
      <c r="E53" s="80">
        <v>32.584000000000003</v>
      </c>
      <c r="F53">
        <v>5.3160000000000025</v>
      </c>
    </row>
    <row r="54" spans="1:6" x14ac:dyDescent="0.2">
      <c r="A54">
        <v>73</v>
      </c>
      <c r="B54">
        <v>36</v>
      </c>
      <c r="C54" t="s">
        <v>59</v>
      </c>
      <c r="D54">
        <v>2006</v>
      </c>
      <c r="E54" s="80">
        <v>32.694000000000003</v>
      </c>
      <c r="F54">
        <v>5.4260000000000019</v>
      </c>
    </row>
    <row r="55" spans="1:6" x14ac:dyDescent="0.2">
      <c r="A55">
        <v>106</v>
      </c>
      <c r="B55">
        <v>28</v>
      </c>
      <c r="C55">
        <v>0</v>
      </c>
      <c r="D55">
        <v>0</v>
      </c>
      <c r="E55" s="80">
        <v>32.774000000000001</v>
      </c>
      <c r="F55">
        <v>5.5060000000000002</v>
      </c>
    </row>
    <row r="56" spans="1:6" x14ac:dyDescent="0.2">
      <c r="A56">
        <v>54</v>
      </c>
      <c r="B56">
        <v>36</v>
      </c>
      <c r="C56" t="s">
        <v>59</v>
      </c>
      <c r="D56">
        <v>2006</v>
      </c>
      <c r="E56" s="80">
        <v>32.856999999999999</v>
      </c>
      <c r="F56">
        <v>5.5889999999999986</v>
      </c>
    </row>
    <row r="57" spans="1:6" x14ac:dyDescent="0.2">
      <c r="A57">
        <v>112</v>
      </c>
      <c r="B57">
        <v>11</v>
      </c>
      <c r="C57" t="s">
        <v>34</v>
      </c>
      <c r="D57">
        <v>2006</v>
      </c>
      <c r="E57" s="80">
        <v>33.020000000000003</v>
      </c>
      <c r="F57">
        <v>5.7520000000000024</v>
      </c>
    </row>
    <row r="58" spans="1:6" x14ac:dyDescent="0.2">
      <c r="A58">
        <v>44</v>
      </c>
      <c r="B58">
        <v>2</v>
      </c>
      <c r="C58" t="s">
        <v>12</v>
      </c>
      <c r="D58">
        <v>2005</v>
      </c>
      <c r="E58" s="80">
        <v>33.121000000000002</v>
      </c>
      <c r="F58">
        <v>5.8530000000000015</v>
      </c>
    </row>
    <row r="59" spans="1:6" x14ac:dyDescent="0.2">
      <c r="A59">
        <v>70</v>
      </c>
      <c r="B59">
        <v>28</v>
      </c>
      <c r="C59">
        <v>0</v>
      </c>
      <c r="D59">
        <v>0</v>
      </c>
      <c r="E59" s="80">
        <v>33.137999999999998</v>
      </c>
      <c r="F59">
        <v>5.8699999999999974</v>
      </c>
    </row>
    <row r="60" spans="1:6" x14ac:dyDescent="0.2">
      <c r="A60">
        <v>83</v>
      </c>
      <c r="B60">
        <v>11</v>
      </c>
      <c r="C60" t="s">
        <v>34</v>
      </c>
      <c r="D60">
        <v>2006</v>
      </c>
      <c r="E60" s="80">
        <v>33.216000000000001</v>
      </c>
      <c r="F60">
        <v>5.9480000000000004</v>
      </c>
    </row>
    <row r="61" spans="1:6" x14ac:dyDescent="0.2">
      <c r="A61">
        <v>31</v>
      </c>
      <c r="B61">
        <v>11</v>
      </c>
      <c r="C61" t="s">
        <v>34</v>
      </c>
      <c r="D61">
        <v>2006</v>
      </c>
      <c r="E61" s="80">
        <v>33.338999999999999</v>
      </c>
      <c r="F61">
        <v>6.070999999999998</v>
      </c>
    </row>
    <row r="62" spans="1:6" x14ac:dyDescent="0.2">
      <c r="A62">
        <v>50</v>
      </c>
      <c r="B62">
        <v>11</v>
      </c>
      <c r="C62" t="s">
        <v>34</v>
      </c>
      <c r="D62">
        <v>2006</v>
      </c>
      <c r="E62" s="80">
        <v>33.347000000000001</v>
      </c>
      <c r="F62">
        <v>6.0790000000000006</v>
      </c>
    </row>
    <row r="63" spans="1:6" x14ac:dyDescent="0.2">
      <c r="A63">
        <v>69</v>
      </c>
      <c r="B63">
        <v>13</v>
      </c>
      <c r="C63" t="s">
        <v>39</v>
      </c>
      <c r="D63">
        <v>2003</v>
      </c>
      <c r="E63" s="80">
        <v>33.478999999999999</v>
      </c>
      <c r="F63">
        <v>6.2109999999999985</v>
      </c>
    </row>
    <row r="64" spans="1:6" x14ac:dyDescent="0.2">
      <c r="A64">
        <v>28</v>
      </c>
      <c r="B64">
        <v>28</v>
      </c>
      <c r="C64">
        <v>0</v>
      </c>
      <c r="D64">
        <v>0</v>
      </c>
      <c r="E64" s="80">
        <v>33.58</v>
      </c>
      <c r="F64">
        <v>6.3119999999999976</v>
      </c>
    </row>
    <row r="65" spans="1:6" x14ac:dyDescent="0.2">
      <c r="A65">
        <v>53</v>
      </c>
      <c r="B65">
        <v>28</v>
      </c>
      <c r="C65">
        <v>0</v>
      </c>
      <c r="D65">
        <v>0</v>
      </c>
      <c r="E65" s="80">
        <v>33.648000000000003</v>
      </c>
      <c r="F65">
        <v>6.3800000000000026</v>
      </c>
    </row>
    <row r="66" spans="1:6" x14ac:dyDescent="0.2">
      <c r="A66">
        <v>84</v>
      </c>
      <c r="B66">
        <v>13</v>
      </c>
      <c r="C66" t="s">
        <v>39</v>
      </c>
      <c r="D66">
        <v>2003</v>
      </c>
      <c r="E66" s="80">
        <v>34.012999999999998</v>
      </c>
      <c r="F66">
        <v>6.7449999999999974</v>
      </c>
    </row>
    <row r="67" spans="1:6" x14ac:dyDescent="0.2">
      <c r="A67">
        <v>114</v>
      </c>
      <c r="B67">
        <v>13</v>
      </c>
      <c r="C67" t="s">
        <v>39</v>
      </c>
      <c r="D67">
        <v>2003</v>
      </c>
      <c r="E67" s="80">
        <v>34.052</v>
      </c>
      <c r="F67">
        <v>6.7839999999999989</v>
      </c>
    </row>
    <row r="68" spans="1:6" x14ac:dyDescent="0.2">
      <c r="A68">
        <v>89</v>
      </c>
      <c r="B68">
        <v>13</v>
      </c>
      <c r="C68" t="s">
        <v>39</v>
      </c>
      <c r="D68">
        <v>2003</v>
      </c>
      <c r="E68" s="80">
        <v>34.146999999999998</v>
      </c>
      <c r="F68">
        <v>6.8789999999999978</v>
      </c>
    </row>
    <row r="69" spans="1:6" x14ac:dyDescent="0.2">
      <c r="A69">
        <v>110</v>
      </c>
      <c r="B69">
        <v>14</v>
      </c>
      <c r="C69" t="s">
        <v>41</v>
      </c>
      <c r="D69">
        <v>2005</v>
      </c>
      <c r="E69" s="80">
        <v>34.783000000000001</v>
      </c>
      <c r="F69">
        <v>7.5150000000000006</v>
      </c>
    </row>
    <row r="70" spans="1:6" x14ac:dyDescent="0.2">
      <c r="A70">
        <v>52</v>
      </c>
      <c r="B70">
        <v>13</v>
      </c>
      <c r="C70" t="s">
        <v>39</v>
      </c>
      <c r="D70">
        <v>2003</v>
      </c>
      <c r="E70" s="80">
        <v>34.970999999999997</v>
      </c>
      <c r="F70">
        <v>7.7029999999999959</v>
      </c>
    </row>
    <row r="71" spans="1:6" x14ac:dyDescent="0.2">
      <c r="A71">
        <v>68</v>
      </c>
      <c r="B71">
        <v>12</v>
      </c>
      <c r="C71" t="s">
        <v>37</v>
      </c>
      <c r="D71">
        <v>2006</v>
      </c>
      <c r="E71" s="80">
        <v>35.11</v>
      </c>
      <c r="F71">
        <v>7.8419999999999987</v>
      </c>
    </row>
    <row r="72" spans="1:6" x14ac:dyDescent="0.2">
      <c r="A72">
        <v>113</v>
      </c>
      <c r="B72">
        <v>12</v>
      </c>
      <c r="C72" t="s">
        <v>37</v>
      </c>
      <c r="D72">
        <v>2006</v>
      </c>
      <c r="E72" s="80">
        <v>35.191000000000003</v>
      </c>
      <c r="F72">
        <v>7.9230000000000018</v>
      </c>
    </row>
    <row r="73" spans="1:6" x14ac:dyDescent="0.2">
      <c r="A73">
        <v>82</v>
      </c>
      <c r="B73">
        <v>12</v>
      </c>
      <c r="C73" t="s">
        <v>37</v>
      </c>
      <c r="D73">
        <v>2006</v>
      </c>
      <c r="E73" s="80">
        <v>35.462000000000003</v>
      </c>
      <c r="F73">
        <v>8.1940000000000026</v>
      </c>
    </row>
    <row r="74" spans="1:6" x14ac:dyDescent="0.2">
      <c r="A74">
        <v>51</v>
      </c>
      <c r="B74">
        <v>12</v>
      </c>
      <c r="C74" t="s">
        <v>37</v>
      </c>
      <c r="D74">
        <v>2006</v>
      </c>
      <c r="E74" s="80">
        <v>35.997</v>
      </c>
      <c r="F74">
        <v>8.7289999999999992</v>
      </c>
    </row>
  </sheetData>
  <autoFilter ref="A1:F74" xr:uid="{00000000-0009-0000-0000-00002A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118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5" customWidth="1"/>
    <col min="5" max="1025" width="10.83203125" customWidth="1"/>
  </cols>
  <sheetData>
    <row r="1" spans="1:6" s="184" customFormat="1" ht="26.25" customHeight="1" x14ac:dyDescent="0.2">
      <c r="A1" s="184" t="s">
        <v>481</v>
      </c>
      <c r="B1" s="184" t="s">
        <v>482</v>
      </c>
      <c r="C1" s="184" t="s">
        <v>1</v>
      </c>
      <c r="D1" s="184" t="s">
        <v>2</v>
      </c>
      <c r="E1" s="184" t="s">
        <v>483</v>
      </c>
      <c r="F1" s="184" t="s">
        <v>490</v>
      </c>
    </row>
    <row r="2" spans="1:6" s="184" customFormat="1" ht="14.25" customHeight="1" x14ac:dyDescent="0.2">
      <c r="A2" s="184">
        <v>11</v>
      </c>
      <c r="B2" s="184">
        <v>10</v>
      </c>
      <c r="C2" s="184" t="s">
        <v>32</v>
      </c>
      <c r="D2" s="184">
        <v>2001</v>
      </c>
      <c r="E2" s="184">
        <v>28.001000000000001</v>
      </c>
    </row>
    <row r="3" spans="1:6" s="184" customFormat="1" ht="14.25" customHeight="1" x14ac:dyDescent="0.2">
      <c r="A3" s="184">
        <v>72</v>
      </c>
      <c r="B3" s="184">
        <v>10</v>
      </c>
      <c r="C3" s="184" t="s">
        <v>32</v>
      </c>
      <c r="D3" s="184">
        <v>2001</v>
      </c>
      <c r="E3" s="184">
        <v>28.559000000000001</v>
      </c>
      <c r="F3" s="184">
        <v>0.55799999999999983</v>
      </c>
    </row>
    <row r="4" spans="1:6" s="184" customFormat="1" ht="14.25" customHeight="1" x14ac:dyDescent="0.2">
      <c r="A4" s="184">
        <v>93</v>
      </c>
      <c r="B4" s="184">
        <v>10</v>
      </c>
      <c r="C4" s="184" t="s">
        <v>32</v>
      </c>
      <c r="D4" s="184">
        <v>2001</v>
      </c>
      <c r="E4" s="184">
        <v>28.593</v>
      </c>
      <c r="F4" s="184">
        <v>0.59199999999999875</v>
      </c>
    </row>
    <row r="5" spans="1:6" s="184" customFormat="1" ht="14.25" customHeight="1" x14ac:dyDescent="0.2">
      <c r="A5" s="184">
        <v>146</v>
      </c>
      <c r="B5" s="184">
        <v>10</v>
      </c>
      <c r="C5" s="184" t="s">
        <v>32</v>
      </c>
      <c r="D5" s="184">
        <v>2001</v>
      </c>
      <c r="E5" s="184">
        <v>28.611000000000001</v>
      </c>
      <c r="F5" s="184">
        <v>0.60999999999999943</v>
      </c>
    </row>
    <row r="6" spans="1:6" s="184" customFormat="1" ht="14.25" customHeight="1" x14ac:dyDescent="0.2">
      <c r="A6" s="184">
        <v>109</v>
      </c>
      <c r="B6" s="184">
        <v>10</v>
      </c>
      <c r="C6" s="184" t="s">
        <v>32</v>
      </c>
      <c r="D6" s="184">
        <v>2001</v>
      </c>
      <c r="E6" s="184">
        <v>28.739000000000001</v>
      </c>
      <c r="F6" s="184">
        <v>0.73799999999999955</v>
      </c>
    </row>
    <row r="7" spans="1:6" s="184" customFormat="1" ht="14.25" customHeight="1" x14ac:dyDescent="0.2">
      <c r="A7" s="184">
        <v>12</v>
      </c>
      <c r="B7" s="184">
        <v>23</v>
      </c>
      <c r="C7" s="184" t="s">
        <v>50</v>
      </c>
      <c r="D7" s="184">
        <v>2001</v>
      </c>
      <c r="E7" s="184">
        <v>29.344999999999999</v>
      </c>
      <c r="F7" s="184">
        <v>1.3439999999999976</v>
      </c>
    </row>
    <row r="8" spans="1:6" s="184" customFormat="1" ht="14.25" customHeight="1" x14ac:dyDescent="0.2">
      <c r="A8" s="184">
        <v>129</v>
      </c>
      <c r="B8" s="184">
        <v>20</v>
      </c>
      <c r="C8" s="184" t="s">
        <v>500</v>
      </c>
      <c r="D8" s="184">
        <v>2011</v>
      </c>
      <c r="E8" s="184">
        <v>29.445</v>
      </c>
      <c r="F8" s="184">
        <v>1.4439999999999991</v>
      </c>
    </row>
    <row r="9" spans="1:6" s="184" customFormat="1" ht="14.25" customHeight="1" x14ac:dyDescent="0.2">
      <c r="A9" s="184">
        <v>132</v>
      </c>
      <c r="B9" s="184">
        <v>3</v>
      </c>
      <c r="C9" s="184" t="s">
        <v>15</v>
      </c>
      <c r="D9" s="184">
        <v>2003</v>
      </c>
      <c r="E9" s="184">
        <v>29.446999999999999</v>
      </c>
      <c r="F9" s="184">
        <v>1.445999999999998</v>
      </c>
    </row>
    <row r="10" spans="1:6" s="184" customFormat="1" ht="14.25" customHeight="1" x14ac:dyDescent="0.2">
      <c r="A10" s="184">
        <v>143</v>
      </c>
      <c r="B10" s="184">
        <v>24</v>
      </c>
      <c r="C10" s="184" t="s">
        <v>497</v>
      </c>
      <c r="D10" s="184">
        <v>2004</v>
      </c>
      <c r="E10" s="184">
        <v>29.541</v>
      </c>
      <c r="F10" s="184">
        <v>1.5399999999999991</v>
      </c>
    </row>
    <row r="11" spans="1:6" s="184" customFormat="1" ht="14.25" customHeight="1" x14ac:dyDescent="0.2">
      <c r="A11" s="184">
        <v>104</v>
      </c>
      <c r="B11" s="184">
        <v>5</v>
      </c>
      <c r="C11" s="184" t="s">
        <v>20</v>
      </c>
      <c r="D11" s="184">
        <v>2002</v>
      </c>
      <c r="E11" s="184">
        <v>29.553999999999998</v>
      </c>
      <c r="F11" s="184">
        <v>1.5529999999999973</v>
      </c>
    </row>
    <row r="12" spans="1:6" s="184" customFormat="1" ht="14.25" customHeight="1" x14ac:dyDescent="0.2">
      <c r="A12" s="184">
        <v>64</v>
      </c>
      <c r="B12" s="184">
        <v>5</v>
      </c>
      <c r="C12" s="184" t="s">
        <v>20</v>
      </c>
      <c r="D12" s="184">
        <v>2002</v>
      </c>
      <c r="E12" s="184">
        <v>29.581</v>
      </c>
      <c r="F12" s="184">
        <v>1.5799999999999983</v>
      </c>
    </row>
    <row r="13" spans="1:6" s="184" customFormat="1" ht="14.25" customHeight="1" x14ac:dyDescent="0.2">
      <c r="A13" s="184">
        <v>44</v>
      </c>
      <c r="B13" s="184">
        <v>5</v>
      </c>
      <c r="C13" s="184" t="s">
        <v>20</v>
      </c>
      <c r="D13" s="184">
        <v>2002</v>
      </c>
      <c r="E13" s="184">
        <v>29.593</v>
      </c>
      <c r="F13" s="184">
        <v>1.5919999999999987</v>
      </c>
    </row>
    <row r="14" spans="1:6" s="184" customFormat="1" ht="14.25" customHeight="1" x14ac:dyDescent="0.2">
      <c r="A14" s="184">
        <v>106</v>
      </c>
      <c r="B14" s="184">
        <v>24</v>
      </c>
      <c r="C14" s="184" t="s">
        <v>497</v>
      </c>
      <c r="D14" s="184">
        <v>2004</v>
      </c>
      <c r="E14" s="184">
        <v>29.655000000000001</v>
      </c>
      <c r="F14" s="184">
        <v>1.6539999999999999</v>
      </c>
    </row>
    <row r="15" spans="1:6" s="184" customFormat="1" ht="14.25" customHeight="1" x14ac:dyDescent="0.2">
      <c r="A15" s="184">
        <v>86</v>
      </c>
      <c r="B15" s="184">
        <v>5</v>
      </c>
      <c r="C15" s="184" t="s">
        <v>20</v>
      </c>
      <c r="D15" s="184">
        <v>2002</v>
      </c>
      <c r="E15" s="184">
        <v>29.716000000000001</v>
      </c>
      <c r="F15" s="184">
        <v>1.7149999999999999</v>
      </c>
    </row>
    <row r="16" spans="1:6" s="184" customFormat="1" ht="14.25" customHeight="1" x14ac:dyDescent="0.2">
      <c r="A16" s="184">
        <v>84</v>
      </c>
      <c r="B16" s="184">
        <v>24</v>
      </c>
      <c r="C16" s="184" t="s">
        <v>497</v>
      </c>
      <c r="D16" s="184">
        <v>2004</v>
      </c>
      <c r="E16" s="184">
        <v>29.725000000000001</v>
      </c>
      <c r="F16" s="184">
        <v>1.7240000000000002</v>
      </c>
    </row>
    <row r="17" spans="1:6" s="184" customFormat="1" ht="14.25" customHeight="1" x14ac:dyDescent="0.2">
      <c r="A17" s="184">
        <v>112</v>
      </c>
      <c r="B17" s="184">
        <v>20</v>
      </c>
      <c r="C17" s="184" t="s">
        <v>500</v>
      </c>
      <c r="D17" s="184">
        <v>2011</v>
      </c>
      <c r="E17" s="184">
        <v>29.751000000000001</v>
      </c>
      <c r="F17" s="184">
        <v>1.75</v>
      </c>
    </row>
    <row r="18" spans="1:6" s="184" customFormat="1" ht="14.25" customHeight="1" x14ac:dyDescent="0.2">
      <c r="A18" s="184">
        <v>10</v>
      </c>
      <c r="B18" s="184">
        <v>20</v>
      </c>
      <c r="C18" s="184" t="s">
        <v>500</v>
      </c>
      <c r="D18" s="184">
        <v>2011</v>
      </c>
      <c r="E18" s="184">
        <v>29.765999999999998</v>
      </c>
      <c r="F18" s="184">
        <v>1.764999999999997</v>
      </c>
    </row>
    <row r="19" spans="1:6" s="184" customFormat="1" ht="14.25" customHeight="1" x14ac:dyDescent="0.2">
      <c r="A19" s="184">
        <v>65</v>
      </c>
      <c r="B19" s="184">
        <v>24</v>
      </c>
      <c r="C19" s="184" t="s">
        <v>497</v>
      </c>
      <c r="D19" s="184">
        <v>2004</v>
      </c>
      <c r="E19" s="184">
        <v>29.77</v>
      </c>
      <c r="F19" s="184">
        <v>1.7689999999999984</v>
      </c>
    </row>
    <row r="20" spans="1:6" s="184" customFormat="1" ht="14.25" customHeight="1" x14ac:dyDescent="0.2">
      <c r="A20" s="184">
        <v>63</v>
      </c>
      <c r="B20" s="184">
        <v>7</v>
      </c>
      <c r="C20" s="184" t="s">
        <v>25</v>
      </c>
      <c r="D20" s="184">
        <v>2002</v>
      </c>
      <c r="E20" s="184">
        <v>29.814</v>
      </c>
      <c r="F20" s="184">
        <v>1.8129999999999988</v>
      </c>
    </row>
    <row r="21" spans="1:6" s="184" customFormat="1" ht="14.25" customHeight="1" x14ac:dyDescent="0.2">
      <c r="A21" s="184">
        <v>142</v>
      </c>
      <c r="B21" s="184">
        <v>5</v>
      </c>
      <c r="C21" s="184" t="s">
        <v>20</v>
      </c>
      <c r="D21" s="184">
        <v>2002</v>
      </c>
      <c r="E21" s="184">
        <v>29.818000000000001</v>
      </c>
      <c r="F21" s="184">
        <v>1.8170000000000002</v>
      </c>
    </row>
    <row r="22" spans="1:6" s="184" customFormat="1" ht="14.25" customHeight="1" x14ac:dyDescent="0.2">
      <c r="A22" s="184">
        <v>56</v>
      </c>
      <c r="B22" s="184">
        <v>3</v>
      </c>
      <c r="C22" s="184" t="s">
        <v>15</v>
      </c>
      <c r="D22" s="184">
        <v>2003</v>
      </c>
      <c r="E22" s="184">
        <v>29.838000000000001</v>
      </c>
      <c r="F22" s="184">
        <v>1.8369999999999997</v>
      </c>
    </row>
    <row r="23" spans="1:6" s="184" customFormat="1" ht="14.25" customHeight="1" x14ac:dyDescent="0.2">
      <c r="A23" s="184">
        <v>34</v>
      </c>
      <c r="B23" s="184">
        <v>3</v>
      </c>
      <c r="C23" s="184" t="s">
        <v>15</v>
      </c>
      <c r="D23" s="184">
        <v>2003</v>
      </c>
      <c r="E23" s="184">
        <v>29.84</v>
      </c>
      <c r="F23" s="184">
        <v>1.8389999999999986</v>
      </c>
    </row>
    <row r="24" spans="1:6" s="184" customFormat="1" ht="14.25" customHeight="1" x14ac:dyDescent="0.2">
      <c r="A24" s="184">
        <v>124</v>
      </c>
      <c r="B24" s="184">
        <v>24</v>
      </c>
      <c r="C24" s="184" t="s">
        <v>497</v>
      </c>
      <c r="D24" s="184">
        <v>2004</v>
      </c>
      <c r="E24" s="184">
        <v>29.844999999999999</v>
      </c>
      <c r="F24" s="184">
        <v>1.8439999999999976</v>
      </c>
    </row>
    <row r="25" spans="1:6" s="184" customFormat="1" ht="14.25" customHeight="1" x14ac:dyDescent="0.2">
      <c r="A25" s="184">
        <v>31</v>
      </c>
      <c r="B25" s="184">
        <v>20</v>
      </c>
      <c r="C25" s="184" t="s">
        <v>500</v>
      </c>
      <c r="D25" s="184">
        <v>2011</v>
      </c>
      <c r="E25" s="184">
        <v>29.917000000000002</v>
      </c>
      <c r="F25" s="184">
        <v>1.9160000000000004</v>
      </c>
    </row>
    <row r="26" spans="1:6" s="184" customFormat="1" ht="14.25" customHeight="1" x14ac:dyDescent="0.2">
      <c r="A26" s="184">
        <v>87</v>
      </c>
      <c r="B26" s="184">
        <v>7</v>
      </c>
      <c r="C26" s="184" t="s">
        <v>25</v>
      </c>
      <c r="D26" s="184">
        <v>2002</v>
      </c>
      <c r="E26" s="184">
        <v>29.93</v>
      </c>
      <c r="F26" s="184">
        <v>1.9289999999999985</v>
      </c>
    </row>
    <row r="27" spans="1:6" s="184" customFormat="1" ht="14.25" customHeight="1" x14ac:dyDescent="0.2">
      <c r="A27" s="184">
        <v>127</v>
      </c>
      <c r="B27" s="184">
        <v>10</v>
      </c>
      <c r="C27" s="184" t="s">
        <v>32</v>
      </c>
      <c r="D27" s="184">
        <v>2001</v>
      </c>
      <c r="E27" s="184">
        <v>29.943999999999999</v>
      </c>
      <c r="F27" s="184">
        <v>1.9429999999999978</v>
      </c>
    </row>
    <row r="28" spans="1:6" s="184" customFormat="1" ht="14.25" customHeight="1" x14ac:dyDescent="0.2">
      <c r="A28" s="184">
        <v>91</v>
      </c>
      <c r="B28" s="184">
        <v>23</v>
      </c>
      <c r="C28" s="184" t="s">
        <v>50</v>
      </c>
      <c r="D28" s="184">
        <v>2001</v>
      </c>
      <c r="E28" s="184">
        <v>29.975000000000001</v>
      </c>
      <c r="F28" s="184">
        <v>1.9740000000000002</v>
      </c>
    </row>
    <row r="29" spans="1:6" s="184" customFormat="1" ht="14.25" customHeight="1" x14ac:dyDescent="0.2">
      <c r="A29" s="184">
        <v>46</v>
      </c>
      <c r="B29" s="184">
        <v>24</v>
      </c>
      <c r="C29" s="184" t="s">
        <v>497</v>
      </c>
      <c r="D29" s="184">
        <v>2004</v>
      </c>
      <c r="E29" s="184">
        <v>29.983000000000001</v>
      </c>
      <c r="F29" s="184">
        <v>1.9819999999999993</v>
      </c>
    </row>
    <row r="30" spans="1:6" s="184" customFormat="1" ht="14.25" customHeight="1" x14ac:dyDescent="0.2">
      <c r="A30" s="184">
        <v>123</v>
      </c>
      <c r="B30" s="184">
        <v>5</v>
      </c>
      <c r="C30" s="184" t="s">
        <v>20</v>
      </c>
      <c r="D30" s="184">
        <v>2002</v>
      </c>
      <c r="E30" s="184">
        <v>30.004000000000001</v>
      </c>
      <c r="F30" s="184">
        <v>2.0030000000000001</v>
      </c>
    </row>
    <row r="31" spans="1:6" s="184" customFormat="1" ht="14.25" customHeight="1" x14ac:dyDescent="0.2">
      <c r="A31" s="184">
        <v>45</v>
      </c>
      <c r="B31" s="184">
        <v>7</v>
      </c>
      <c r="C31" s="184" t="s">
        <v>25</v>
      </c>
      <c r="D31" s="184">
        <v>2002</v>
      </c>
      <c r="E31" s="184">
        <v>30.01</v>
      </c>
      <c r="F31" s="184">
        <v>2.0090000000000003</v>
      </c>
    </row>
    <row r="32" spans="1:6" s="184" customFormat="1" ht="14.25" customHeight="1" x14ac:dyDescent="0.2">
      <c r="A32" s="184">
        <v>66</v>
      </c>
      <c r="B32" s="184">
        <v>23</v>
      </c>
      <c r="C32" s="184" t="s">
        <v>50</v>
      </c>
      <c r="D32" s="184">
        <v>2001</v>
      </c>
      <c r="E32" s="184">
        <v>30.053000000000001</v>
      </c>
      <c r="F32" s="184">
        <v>2.0519999999999996</v>
      </c>
    </row>
    <row r="33" spans="1:6" s="184" customFormat="1" ht="14.25" customHeight="1" x14ac:dyDescent="0.2">
      <c r="A33" s="184">
        <v>51</v>
      </c>
      <c r="B33" s="184">
        <v>20</v>
      </c>
      <c r="C33" s="184" t="s">
        <v>500</v>
      </c>
      <c r="D33" s="184">
        <v>2011</v>
      </c>
      <c r="E33" s="184">
        <v>30.097000000000001</v>
      </c>
      <c r="F33" s="184">
        <v>2.0960000000000001</v>
      </c>
    </row>
    <row r="34" spans="1:6" s="184" customFormat="1" ht="14.25" customHeight="1" x14ac:dyDescent="0.2">
      <c r="A34" s="184">
        <v>25</v>
      </c>
      <c r="B34" s="184">
        <v>5</v>
      </c>
      <c r="C34" s="184" t="s">
        <v>20</v>
      </c>
      <c r="D34" s="184">
        <v>2002</v>
      </c>
      <c r="E34" s="184">
        <v>30.119</v>
      </c>
      <c r="F34" s="184">
        <v>2.1179999999999986</v>
      </c>
    </row>
    <row r="35" spans="1:6" s="184" customFormat="1" ht="14.25" customHeight="1" x14ac:dyDescent="0.2">
      <c r="A35" s="184">
        <v>115</v>
      </c>
      <c r="B35" s="184">
        <v>3</v>
      </c>
      <c r="C35" s="184" t="s">
        <v>15</v>
      </c>
      <c r="D35" s="184">
        <v>2003</v>
      </c>
      <c r="E35" s="184">
        <v>30.13</v>
      </c>
      <c r="F35" s="184">
        <v>2.1289999999999978</v>
      </c>
    </row>
    <row r="36" spans="1:6" s="184" customFormat="1" ht="14.25" customHeight="1" x14ac:dyDescent="0.2">
      <c r="A36" s="184">
        <v>74</v>
      </c>
      <c r="B36" s="184">
        <v>3</v>
      </c>
      <c r="C36" s="184" t="s">
        <v>15</v>
      </c>
      <c r="D36" s="184">
        <v>2003</v>
      </c>
      <c r="E36" s="184">
        <v>30.164999999999999</v>
      </c>
      <c r="F36" s="184">
        <v>2.1639999999999979</v>
      </c>
    </row>
    <row r="37" spans="1:6" s="184" customFormat="1" ht="14.25" customHeight="1" x14ac:dyDescent="0.2">
      <c r="A37" s="184">
        <v>26</v>
      </c>
      <c r="B37" s="184">
        <v>7</v>
      </c>
      <c r="C37" s="184" t="s">
        <v>25</v>
      </c>
      <c r="D37" s="184">
        <v>2002</v>
      </c>
      <c r="E37" s="184">
        <v>30.21</v>
      </c>
      <c r="F37" s="184">
        <v>2.2089999999999996</v>
      </c>
    </row>
    <row r="38" spans="1:6" s="184" customFormat="1" ht="14.25" customHeight="1" x14ac:dyDescent="0.2">
      <c r="A38" s="184">
        <v>94</v>
      </c>
      <c r="B38" s="184">
        <v>20</v>
      </c>
      <c r="C38" s="184" t="s">
        <v>500</v>
      </c>
      <c r="D38" s="184">
        <v>2011</v>
      </c>
      <c r="E38" s="184">
        <v>30.286999999999999</v>
      </c>
      <c r="F38" s="184">
        <v>2.2859999999999978</v>
      </c>
    </row>
    <row r="39" spans="1:6" s="184" customFormat="1" ht="14.25" customHeight="1" x14ac:dyDescent="0.2">
      <c r="A39" s="184">
        <v>3</v>
      </c>
      <c r="B39" s="184">
        <v>7</v>
      </c>
      <c r="C39" s="184" t="s">
        <v>25</v>
      </c>
      <c r="D39" s="184">
        <v>2002</v>
      </c>
      <c r="E39" s="184">
        <v>30.38</v>
      </c>
      <c r="F39" s="184">
        <v>2.3789999999999978</v>
      </c>
    </row>
    <row r="40" spans="1:6" s="184" customFormat="1" ht="14.25" customHeight="1" x14ac:dyDescent="0.2">
      <c r="A40" s="184">
        <v>128</v>
      </c>
      <c r="B40" s="184">
        <v>18</v>
      </c>
      <c r="C40" s="184" t="s">
        <v>498</v>
      </c>
      <c r="D40" s="184">
        <v>2012</v>
      </c>
      <c r="E40" s="184">
        <v>30.395</v>
      </c>
      <c r="F40" s="184">
        <v>2.3939999999999984</v>
      </c>
    </row>
    <row r="41" spans="1:6" s="184" customFormat="1" ht="14.25" customHeight="1" x14ac:dyDescent="0.2">
      <c r="A41" s="184">
        <v>5</v>
      </c>
      <c r="B41" s="184">
        <v>24</v>
      </c>
      <c r="C41" s="184" t="s">
        <v>497</v>
      </c>
      <c r="D41" s="184">
        <v>2004</v>
      </c>
      <c r="E41" s="184">
        <v>30.408000000000001</v>
      </c>
      <c r="F41" s="184">
        <v>2.407</v>
      </c>
    </row>
    <row r="42" spans="1:6" s="184" customFormat="1" ht="14.25" customHeight="1" x14ac:dyDescent="0.2">
      <c r="A42" s="184">
        <v>105</v>
      </c>
      <c r="B42" s="184">
        <v>7</v>
      </c>
      <c r="C42" s="184" t="s">
        <v>25</v>
      </c>
      <c r="D42" s="184">
        <v>2002</v>
      </c>
      <c r="E42" s="184">
        <v>30.417999999999999</v>
      </c>
      <c r="F42" s="184">
        <v>2.416999999999998</v>
      </c>
    </row>
    <row r="43" spans="1:6" s="184" customFormat="1" ht="14.25" customHeight="1" x14ac:dyDescent="0.2">
      <c r="A43" s="184">
        <v>78</v>
      </c>
      <c r="B43" s="184">
        <v>9</v>
      </c>
      <c r="C43" s="184" t="s">
        <v>30</v>
      </c>
      <c r="D43" s="184">
        <v>2003</v>
      </c>
      <c r="E43" s="184">
        <v>30.506</v>
      </c>
      <c r="F43" s="184">
        <v>2.504999999999999</v>
      </c>
    </row>
    <row r="44" spans="1:6" s="184" customFormat="1" ht="14.25" customHeight="1" x14ac:dyDescent="0.2">
      <c r="A44" s="184">
        <v>71</v>
      </c>
      <c r="B44" s="184">
        <v>20</v>
      </c>
      <c r="C44" s="184" t="s">
        <v>500</v>
      </c>
      <c r="D44" s="184">
        <v>2011</v>
      </c>
      <c r="E44" s="184">
        <v>30.51</v>
      </c>
      <c r="F44" s="184">
        <v>2.5090000000000003</v>
      </c>
    </row>
    <row r="45" spans="1:6" s="184" customFormat="1" ht="14.25" customHeight="1" x14ac:dyDescent="0.2">
      <c r="A45" s="184">
        <v>100</v>
      </c>
      <c r="B45" s="184">
        <v>9</v>
      </c>
      <c r="C45" s="184" t="s">
        <v>30</v>
      </c>
      <c r="D45" s="184">
        <v>2003</v>
      </c>
      <c r="E45" s="184">
        <v>30.585000000000001</v>
      </c>
      <c r="F45" s="184">
        <v>2.5839999999999996</v>
      </c>
    </row>
    <row r="46" spans="1:6" s="184" customFormat="1" ht="14.25" customHeight="1" x14ac:dyDescent="0.2">
      <c r="A46" s="184">
        <v>58</v>
      </c>
      <c r="B46" s="184">
        <v>9</v>
      </c>
      <c r="C46" s="184" t="s">
        <v>30</v>
      </c>
      <c r="D46" s="184">
        <v>2003</v>
      </c>
      <c r="E46" s="184">
        <v>30.632000000000001</v>
      </c>
      <c r="F46" s="184">
        <v>2.6310000000000002</v>
      </c>
    </row>
    <row r="47" spans="1:6" s="184" customFormat="1" ht="14.25" customHeight="1" x14ac:dyDescent="0.2">
      <c r="A47" s="184">
        <v>4</v>
      </c>
      <c r="B47" s="184">
        <v>5</v>
      </c>
      <c r="C47" s="184" t="s">
        <v>20</v>
      </c>
      <c r="D47" s="184">
        <v>2002</v>
      </c>
      <c r="E47" s="184">
        <v>30.643999999999998</v>
      </c>
      <c r="F47" s="184">
        <v>2.6429999999999971</v>
      </c>
    </row>
    <row r="48" spans="1:6" s="184" customFormat="1" ht="14.25" customHeight="1" x14ac:dyDescent="0.2">
      <c r="A48" s="184">
        <v>122</v>
      </c>
      <c r="B48" s="184">
        <v>7</v>
      </c>
      <c r="C48" s="184" t="s">
        <v>25</v>
      </c>
      <c r="D48" s="184">
        <v>2002</v>
      </c>
      <c r="E48" s="184">
        <v>30.645</v>
      </c>
      <c r="F48" s="184">
        <v>2.6439999999999984</v>
      </c>
    </row>
    <row r="49" spans="1:6" s="184" customFormat="1" x14ac:dyDescent="0.2">
      <c r="A49" s="184">
        <v>38</v>
      </c>
      <c r="B49" s="184">
        <v>9</v>
      </c>
      <c r="C49" s="184" t="s">
        <v>30</v>
      </c>
      <c r="D49" s="184">
        <v>2003</v>
      </c>
      <c r="E49" s="184">
        <v>30.663</v>
      </c>
      <c r="F49" s="184">
        <v>2.661999999999999</v>
      </c>
    </row>
    <row r="50" spans="1:6" s="184" customFormat="1" x14ac:dyDescent="0.2">
      <c r="A50" s="184">
        <v>118</v>
      </c>
      <c r="B50" s="184">
        <v>9</v>
      </c>
      <c r="C50" s="184" t="s">
        <v>30</v>
      </c>
      <c r="D50" s="184">
        <v>2003</v>
      </c>
      <c r="E50" s="184">
        <v>30.827999999999999</v>
      </c>
      <c r="F50" s="184">
        <v>2.8269999999999982</v>
      </c>
    </row>
    <row r="51" spans="1:6" s="184" customFormat="1" x14ac:dyDescent="0.2">
      <c r="A51" s="184">
        <v>134</v>
      </c>
      <c r="B51" s="184">
        <v>9</v>
      </c>
      <c r="C51" s="184" t="s">
        <v>30</v>
      </c>
      <c r="D51" s="184">
        <v>2003</v>
      </c>
      <c r="E51" s="184">
        <v>30.844999999999999</v>
      </c>
      <c r="F51" s="184">
        <v>2.8439999999999976</v>
      </c>
    </row>
    <row r="52" spans="1:6" s="184" customFormat="1" x14ac:dyDescent="0.2">
      <c r="A52" s="184">
        <v>9</v>
      </c>
      <c r="B52" s="184">
        <v>18</v>
      </c>
      <c r="C52" s="184" t="s">
        <v>498</v>
      </c>
      <c r="D52" s="184">
        <v>2012</v>
      </c>
      <c r="E52" s="184">
        <v>30.884</v>
      </c>
      <c r="F52" s="184">
        <v>2.8829999999999991</v>
      </c>
    </row>
    <row r="53" spans="1:6" s="184" customFormat="1" x14ac:dyDescent="0.2">
      <c r="A53" s="184">
        <v>92</v>
      </c>
      <c r="B53" s="184">
        <v>18</v>
      </c>
      <c r="C53" s="184" t="s">
        <v>498</v>
      </c>
      <c r="D53" s="184">
        <v>2012</v>
      </c>
      <c r="E53" s="184">
        <v>30.948</v>
      </c>
      <c r="F53" s="184">
        <v>2.9469999999999992</v>
      </c>
    </row>
    <row r="54" spans="1:6" s="184" customFormat="1" x14ac:dyDescent="0.2">
      <c r="A54" s="184">
        <v>70</v>
      </c>
      <c r="B54" s="184">
        <v>18</v>
      </c>
      <c r="C54" s="184" t="s">
        <v>498</v>
      </c>
      <c r="D54" s="184">
        <v>2012</v>
      </c>
      <c r="E54" s="184">
        <v>30.956</v>
      </c>
      <c r="F54" s="184">
        <v>2.9549999999999983</v>
      </c>
    </row>
    <row r="55" spans="1:6" s="184" customFormat="1" x14ac:dyDescent="0.2">
      <c r="A55" s="184">
        <v>52</v>
      </c>
      <c r="B55" s="184">
        <v>18</v>
      </c>
      <c r="C55" s="184" t="s">
        <v>498</v>
      </c>
      <c r="D55" s="184">
        <v>2012</v>
      </c>
      <c r="E55" s="184">
        <v>31.064</v>
      </c>
      <c r="F55" s="184">
        <v>3.0629999999999988</v>
      </c>
    </row>
    <row r="56" spans="1:6" s="184" customFormat="1" x14ac:dyDescent="0.2">
      <c r="A56" s="184">
        <v>111</v>
      </c>
      <c r="B56" s="184">
        <v>18</v>
      </c>
      <c r="C56" s="184" t="s">
        <v>498</v>
      </c>
      <c r="D56" s="184">
        <v>2012</v>
      </c>
      <c r="E56" s="184">
        <v>31.143000000000001</v>
      </c>
      <c r="F56" s="184">
        <v>3.1419999999999995</v>
      </c>
    </row>
    <row r="57" spans="1:6" s="184" customFormat="1" x14ac:dyDescent="0.2">
      <c r="A57" s="184">
        <v>77</v>
      </c>
      <c r="B57" s="184">
        <v>1</v>
      </c>
      <c r="C57" s="184" t="s">
        <v>9</v>
      </c>
      <c r="D57" s="184">
        <v>2005</v>
      </c>
      <c r="E57" s="184">
        <v>31.291</v>
      </c>
      <c r="F57" s="184">
        <v>3.2899999999999991</v>
      </c>
    </row>
    <row r="58" spans="1:6" s="184" customFormat="1" x14ac:dyDescent="0.2">
      <c r="A58" s="184">
        <v>30</v>
      </c>
      <c r="B58" s="184">
        <v>18</v>
      </c>
      <c r="C58" s="184" t="s">
        <v>498</v>
      </c>
      <c r="D58" s="184">
        <v>2012</v>
      </c>
      <c r="E58" s="184">
        <v>31.356000000000002</v>
      </c>
      <c r="F58" s="184">
        <v>3.3550000000000004</v>
      </c>
    </row>
    <row r="59" spans="1:6" s="184" customFormat="1" x14ac:dyDescent="0.2">
      <c r="A59" s="184">
        <v>113</v>
      </c>
      <c r="B59" s="184">
        <v>23</v>
      </c>
      <c r="C59" s="184" t="s">
        <v>50</v>
      </c>
      <c r="D59" s="184">
        <v>2001</v>
      </c>
      <c r="E59" s="184">
        <v>31.484999999999999</v>
      </c>
      <c r="F59" s="184">
        <v>3.4839999999999982</v>
      </c>
    </row>
    <row r="60" spans="1:6" s="184" customFormat="1" x14ac:dyDescent="0.2">
      <c r="A60" s="184">
        <v>130</v>
      </c>
      <c r="B60" s="184">
        <v>22</v>
      </c>
      <c r="C60" s="184" t="s">
        <v>49</v>
      </c>
      <c r="D60" s="184">
        <v>2004</v>
      </c>
      <c r="E60" s="184">
        <v>31.568000000000001</v>
      </c>
      <c r="F60" s="184">
        <v>3.5670000000000002</v>
      </c>
    </row>
    <row r="61" spans="1:6" s="184" customFormat="1" x14ac:dyDescent="0.2">
      <c r="A61" s="184">
        <v>145</v>
      </c>
      <c r="B61" s="184">
        <v>13</v>
      </c>
      <c r="C61" s="184" t="s">
        <v>39</v>
      </c>
      <c r="D61" s="184">
        <v>2003</v>
      </c>
      <c r="E61" s="184">
        <v>31.88</v>
      </c>
      <c r="F61" s="184">
        <v>3.8789999999999978</v>
      </c>
    </row>
    <row r="62" spans="1:6" s="184" customFormat="1" x14ac:dyDescent="0.2">
      <c r="A62" s="184">
        <v>136</v>
      </c>
      <c r="B62" s="184">
        <v>1</v>
      </c>
      <c r="C62" s="184" t="s">
        <v>9</v>
      </c>
      <c r="D62" s="184">
        <v>2005</v>
      </c>
      <c r="E62" s="184">
        <v>31.972000000000001</v>
      </c>
      <c r="F62" s="184">
        <v>3.9710000000000001</v>
      </c>
    </row>
    <row r="63" spans="1:6" s="184" customFormat="1" x14ac:dyDescent="0.2">
      <c r="A63" s="184">
        <v>73</v>
      </c>
      <c r="B63" s="184">
        <v>22</v>
      </c>
      <c r="C63" s="184" t="s">
        <v>49</v>
      </c>
      <c r="D63" s="184">
        <v>2004</v>
      </c>
      <c r="E63" s="184">
        <v>32.244</v>
      </c>
      <c r="F63" s="184">
        <v>4.2429999999999986</v>
      </c>
    </row>
    <row r="64" spans="1:6" s="184" customFormat="1" x14ac:dyDescent="0.2">
      <c r="A64" s="184">
        <v>36</v>
      </c>
      <c r="B64" s="184">
        <v>22</v>
      </c>
      <c r="C64" s="184" t="s">
        <v>49</v>
      </c>
      <c r="D64" s="184">
        <v>2004</v>
      </c>
      <c r="E64" s="184">
        <v>32.363</v>
      </c>
      <c r="F64" s="184">
        <v>4.3619999999999983</v>
      </c>
    </row>
    <row r="65" spans="1:6" s="184" customFormat="1" x14ac:dyDescent="0.2">
      <c r="A65" s="184">
        <v>57</v>
      </c>
      <c r="B65" s="184">
        <v>4</v>
      </c>
      <c r="C65" s="184" t="s">
        <v>18</v>
      </c>
      <c r="D65" s="184">
        <v>2006</v>
      </c>
      <c r="E65" s="184">
        <v>32.378</v>
      </c>
      <c r="F65" s="184">
        <v>4.3769999999999989</v>
      </c>
    </row>
    <row r="66" spans="1:6" s="184" customFormat="1" x14ac:dyDescent="0.2">
      <c r="A66" s="184">
        <v>55</v>
      </c>
      <c r="B66" s="184">
        <v>15</v>
      </c>
      <c r="C66" s="184" t="s">
        <v>42</v>
      </c>
      <c r="D66" s="184">
        <v>2004</v>
      </c>
      <c r="E66" s="184">
        <v>32.429000000000002</v>
      </c>
      <c r="F66" s="184">
        <v>4.4280000000000008</v>
      </c>
    </row>
    <row r="67" spans="1:6" s="184" customFormat="1" x14ac:dyDescent="0.2">
      <c r="A67" s="184">
        <v>53</v>
      </c>
      <c r="B67" s="184">
        <v>22</v>
      </c>
      <c r="C67" s="184" t="s">
        <v>49</v>
      </c>
      <c r="D67" s="184">
        <v>2004</v>
      </c>
      <c r="E67" s="184">
        <v>32.534999999999997</v>
      </c>
      <c r="F67" s="184">
        <v>4.5339999999999954</v>
      </c>
    </row>
    <row r="68" spans="1:6" s="184" customFormat="1" x14ac:dyDescent="0.2">
      <c r="A68" s="184">
        <v>117</v>
      </c>
      <c r="B68" s="184">
        <v>4</v>
      </c>
      <c r="C68" s="184" t="s">
        <v>18</v>
      </c>
      <c r="D68" s="184">
        <v>2006</v>
      </c>
      <c r="E68" s="184">
        <v>32.655000000000001</v>
      </c>
      <c r="F68" s="184">
        <v>4.6539999999999999</v>
      </c>
    </row>
    <row r="69" spans="1:6" s="184" customFormat="1" x14ac:dyDescent="0.2">
      <c r="A69" s="184">
        <v>40</v>
      </c>
      <c r="B69" s="184">
        <v>4</v>
      </c>
      <c r="C69" s="184" t="s">
        <v>18</v>
      </c>
      <c r="D69" s="184">
        <v>2006</v>
      </c>
      <c r="E69" s="184">
        <v>32.677</v>
      </c>
      <c r="F69" s="184">
        <v>4.6759999999999984</v>
      </c>
    </row>
    <row r="70" spans="1:6" s="184" customFormat="1" x14ac:dyDescent="0.2">
      <c r="A70" s="184">
        <v>79</v>
      </c>
      <c r="B70" s="184">
        <v>4</v>
      </c>
      <c r="C70" s="184" t="s">
        <v>18</v>
      </c>
      <c r="D70" s="184">
        <v>2006</v>
      </c>
      <c r="E70" s="184">
        <v>32.706000000000003</v>
      </c>
      <c r="F70" s="184">
        <v>4.7050000000000018</v>
      </c>
    </row>
    <row r="71" spans="1:6" s="184" customFormat="1" x14ac:dyDescent="0.2">
      <c r="A71" s="184">
        <v>121</v>
      </c>
      <c r="B71" s="184">
        <v>14</v>
      </c>
      <c r="C71" s="184" t="s">
        <v>41</v>
      </c>
      <c r="D71" s="184">
        <v>2005</v>
      </c>
      <c r="E71" s="184">
        <v>32.755000000000003</v>
      </c>
      <c r="F71" s="184">
        <v>4.7540000000000013</v>
      </c>
    </row>
    <row r="72" spans="1:6" s="184" customFormat="1" x14ac:dyDescent="0.2">
      <c r="A72" s="184">
        <v>76</v>
      </c>
      <c r="B72" s="184">
        <v>15</v>
      </c>
      <c r="C72" s="184" t="s">
        <v>42</v>
      </c>
      <c r="D72" s="184">
        <v>2004</v>
      </c>
      <c r="E72" s="184">
        <v>32.774000000000001</v>
      </c>
      <c r="F72" s="184">
        <v>4.7729999999999997</v>
      </c>
    </row>
    <row r="73" spans="1:6" x14ac:dyDescent="0.2">
      <c r="A73">
        <v>41</v>
      </c>
      <c r="B73">
        <v>14</v>
      </c>
      <c r="C73" t="s">
        <v>41</v>
      </c>
      <c r="D73">
        <v>2005</v>
      </c>
      <c r="E73">
        <v>32.859000000000002</v>
      </c>
      <c r="F73">
        <v>4.8580000000000005</v>
      </c>
    </row>
    <row r="74" spans="1:6" x14ac:dyDescent="0.2">
      <c r="A74">
        <v>29</v>
      </c>
      <c r="B74">
        <v>13</v>
      </c>
      <c r="C74" t="s">
        <v>39</v>
      </c>
      <c r="D74">
        <v>2003</v>
      </c>
      <c r="E74">
        <v>32.904000000000003</v>
      </c>
      <c r="F74">
        <v>4.9030000000000022</v>
      </c>
    </row>
    <row r="75" spans="1:6" x14ac:dyDescent="0.2">
      <c r="A75">
        <v>60</v>
      </c>
      <c r="B75">
        <v>14</v>
      </c>
      <c r="C75" t="s">
        <v>41</v>
      </c>
      <c r="D75">
        <v>2005</v>
      </c>
      <c r="E75">
        <v>32.908000000000001</v>
      </c>
      <c r="F75">
        <v>4.907</v>
      </c>
    </row>
    <row r="76" spans="1:6" x14ac:dyDescent="0.2">
      <c r="A76">
        <v>135</v>
      </c>
      <c r="B76">
        <v>4</v>
      </c>
      <c r="C76" t="s">
        <v>18</v>
      </c>
      <c r="D76">
        <v>2006</v>
      </c>
      <c r="E76">
        <v>33.006</v>
      </c>
      <c r="F76">
        <v>5.004999999999999</v>
      </c>
    </row>
    <row r="77" spans="1:6" x14ac:dyDescent="0.2">
      <c r="A77">
        <v>39</v>
      </c>
      <c r="B77">
        <v>2</v>
      </c>
      <c r="C77" t="s">
        <v>12</v>
      </c>
      <c r="D77">
        <v>2005</v>
      </c>
      <c r="E77">
        <v>33.088999999999999</v>
      </c>
      <c r="F77">
        <v>5.0879999999999974</v>
      </c>
    </row>
    <row r="78" spans="1:6" x14ac:dyDescent="0.2">
      <c r="A78">
        <v>103</v>
      </c>
      <c r="B78">
        <v>14</v>
      </c>
      <c r="C78" t="s">
        <v>41</v>
      </c>
      <c r="D78">
        <v>2005</v>
      </c>
      <c r="E78">
        <v>33.097000000000001</v>
      </c>
      <c r="F78">
        <v>5.0960000000000001</v>
      </c>
    </row>
    <row r="79" spans="1:6" x14ac:dyDescent="0.2">
      <c r="A79">
        <v>6</v>
      </c>
      <c r="B79">
        <v>13</v>
      </c>
      <c r="C79" t="s">
        <v>39</v>
      </c>
      <c r="D79">
        <v>2003</v>
      </c>
      <c r="E79">
        <v>33.281999999999996</v>
      </c>
      <c r="F79">
        <v>5.2809999999999953</v>
      </c>
    </row>
    <row r="80" spans="1:6" x14ac:dyDescent="0.2">
      <c r="A80">
        <v>59</v>
      </c>
      <c r="B80">
        <v>2</v>
      </c>
      <c r="C80" t="s">
        <v>12</v>
      </c>
      <c r="D80">
        <v>2005</v>
      </c>
      <c r="E80">
        <v>33.295999999999999</v>
      </c>
      <c r="F80">
        <v>5.2949999999999982</v>
      </c>
    </row>
    <row r="81" spans="1:6" x14ac:dyDescent="0.2">
      <c r="A81">
        <v>116</v>
      </c>
      <c r="B81">
        <v>15</v>
      </c>
      <c r="C81" t="s">
        <v>42</v>
      </c>
      <c r="D81">
        <v>2004</v>
      </c>
      <c r="E81">
        <v>33.345999999999997</v>
      </c>
      <c r="F81">
        <v>5.3449999999999953</v>
      </c>
    </row>
    <row r="82" spans="1:6" x14ac:dyDescent="0.2">
      <c r="A82">
        <v>138</v>
      </c>
      <c r="B82">
        <v>4</v>
      </c>
      <c r="C82" t="s">
        <v>18</v>
      </c>
      <c r="D82">
        <v>2006</v>
      </c>
      <c r="E82">
        <v>33.353000000000002</v>
      </c>
      <c r="F82">
        <v>5.3520000000000003</v>
      </c>
    </row>
    <row r="83" spans="1:6" x14ac:dyDescent="0.2">
      <c r="A83">
        <v>95</v>
      </c>
      <c r="B83">
        <v>15</v>
      </c>
      <c r="C83" t="s">
        <v>42</v>
      </c>
      <c r="D83">
        <v>2004</v>
      </c>
      <c r="E83">
        <v>33.369999999999997</v>
      </c>
      <c r="F83">
        <v>5.3689999999999962</v>
      </c>
    </row>
    <row r="84" spans="1:6" x14ac:dyDescent="0.2">
      <c r="A84">
        <v>133</v>
      </c>
      <c r="B84">
        <v>15</v>
      </c>
      <c r="C84" t="s">
        <v>42</v>
      </c>
      <c r="D84">
        <v>2004</v>
      </c>
      <c r="E84">
        <v>33.465000000000003</v>
      </c>
      <c r="F84">
        <v>5.4640000000000022</v>
      </c>
    </row>
    <row r="85" spans="1:6" x14ac:dyDescent="0.2">
      <c r="A85">
        <v>137</v>
      </c>
      <c r="B85">
        <v>2</v>
      </c>
      <c r="C85" t="s">
        <v>12</v>
      </c>
      <c r="D85">
        <v>2005</v>
      </c>
      <c r="E85">
        <v>33.524000000000001</v>
      </c>
      <c r="F85">
        <v>5.5229999999999997</v>
      </c>
    </row>
    <row r="86" spans="1:6" x14ac:dyDescent="0.2">
      <c r="A86">
        <v>48</v>
      </c>
      <c r="B86">
        <v>13</v>
      </c>
      <c r="C86" t="s">
        <v>39</v>
      </c>
      <c r="D86">
        <v>2003</v>
      </c>
      <c r="E86">
        <v>33.651000000000003</v>
      </c>
      <c r="F86">
        <v>5.6500000000000021</v>
      </c>
    </row>
    <row r="87" spans="1:6" x14ac:dyDescent="0.2">
      <c r="A87">
        <v>125</v>
      </c>
      <c r="B87">
        <v>16</v>
      </c>
      <c r="C87" t="s">
        <v>44</v>
      </c>
      <c r="D87">
        <v>2005</v>
      </c>
      <c r="E87">
        <v>33.659999999999997</v>
      </c>
      <c r="F87">
        <v>5.6589999999999954</v>
      </c>
    </row>
    <row r="88" spans="1:6" x14ac:dyDescent="0.2">
      <c r="A88">
        <v>126</v>
      </c>
      <c r="B88">
        <v>13</v>
      </c>
      <c r="C88" t="s">
        <v>39</v>
      </c>
      <c r="D88">
        <v>2003</v>
      </c>
      <c r="E88">
        <v>33.674999999999997</v>
      </c>
      <c r="F88">
        <v>5.6739999999999959</v>
      </c>
    </row>
    <row r="89" spans="1:6" x14ac:dyDescent="0.2">
      <c r="A89">
        <v>131</v>
      </c>
      <c r="B89">
        <v>19</v>
      </c>
      <c r="C89" t="s">
        <v>47</v>
      </c>
      <c r="D89">
        <v>2004</v>
      </c>
      <c r="E89">
        <v>33.704000000000001</v>
      </c>
      <c r="F89">
        <v>5.7029999999999994</v>
      </c>
    </row>
    <row r="90" spans="1:6" x14ac:dyDescent="0.2">
      <c r="A90">
        <v>90</v>
      </c>
      <c r="B90">
        <v>13</v>
      </c>
      <c r="C90" t="s">
        <v>39</v>
      </c>
      <c r="D90">
        <v>2003</v>
      </c>
      <c r="E90">
        <v>33.905999999999999</v>
      </c>
      <c r="F90">
        <v>5.9049999999999976</v>
      </c>
    </row>
    <row r="91" spans="1:6" x14ac:dyDescent="0.2">
      <c r="A91">
        <v>108</v>
      </c>
      <c r="B91">
        <v>13</v>
      </c>
      <c r="C91" t="s">
        <v>39</v>
      </c>
      <c r="D91">
        <v>2003</v>
      </c>
      <c r="E91">
        <v>34.103000000000002</v>
      </c>
      <c r="F91">
        <v>6.1020000000000003</v>
      </c>
    </row>
    <row r="92" spans="1:6" x14ac:dyDescent="0.2">
      <c r="A92">
        <v>75</v>
      </c>
      <c r="B92">
        <v>19</v>
      </c>
      <c r="C92" t="s">
        <v>47</v>
      </c>
      <c r="D92">
        <v>2004</v>
      </c>
      <c r="E92">
        <v>34.326000000000001</v>
      </c>
      <c r="F92">
        <v>6.3249999999999993</v>
      </c>
    </row>
    <row r="93" spans="1:6" x14ac:dyDescent="0.2">
      <c r="A93">
        <v>28</v>
      </c>
      <c r="B93">
        <v>16</v>
      </c>
      <c r="C93" t="s">
        <v>44</v>
      </c>
      <c r="D93">
        <v>2005</v>
      </c>
      <c r="E93">
        <v>34.457999999999998</v>
      </c>
      <c r="F93">
        <v>6.4569999999999972</v>
      </c>
    </row>
    <row r="94" spans="1:6" x14ac:dyDescent="0.2">
      <c r="A94">
        <v>54</v>
      </c>
      <c r="B94">
        <v>19</v>
      </c>
      <c r="C94" t="s">
        <v>47</v>
      </c>
      <c r="D94">
        <v>2004</v>
      </c>
      <c r="E94">
        <v>34.576999999999998</v>
      </c>
      <c r="F94">
        <v>6.575999999999997</v>
      </c>
    </row>
    <row r="95" spans="1:6" x14ac:dyDescent="0.2">
      <c r="A95">
        <v>114</v>
      </c>
      <c r="B95">
        <v>19</v>
      </c>
      <c r="C95" t="s">
        <v>47</v>
      </c>
      <c r="D95">
        <v>2004</v>
      </c>
      <c r="E95">
        <v>34.640999999999998</v>
      </c>
      <c r="F95">
        <v>6.639999999999997</v>
      </c>
    </row>
    <row r="96" spans="1:6" x14ac:dyDescent="0.2">
      <c r="A96">
        <v>68</v>
      </c>
      <c r="B96">
        <v>13</v>
      </c>
      <c r="C96" t="s">
        <v>39</v>
      </c>
      <c r="D96">
        <v>2003</v>
      </c>
      <c r="E96">
        <v>34.664000000000001</v>
      </c>
      <c r="F96">
        <v>6.6630000000000003</v>
      </c>
    </row>
    <row r="97" spans="1:6" x14ac:dyDescent="0.2">
      <c r="A97">
        <v>35</v>
      </c>
      <c r="B97">
        <v>19</v>
      </c>
      <c r="C97" t="s">
        <v>47</v>
      </c>
      <c r="D97">
        <v>2004</v>
      </c>
      <c r="E97">
        <v>34.677999999999997</v>
      </c>
      <c r="F97">
        <v>6.676999999999996</v>
      </c>
    </row>
    <row r="98" spans="1:6" x14ac:dyDescent="0.2">
      <c r="A98">
        <v>47</v>
      </c>
      <c r="B98">
        <v>16</v>
      </c>
      <c r="C98" t="s">
        <v>44</v>
      </c>
      <c r="D98">
        <v>2005</v>
      </c>
      <c r="E98">
        <v>34.792999999999999</v>
      </c>
      <c r="F98">
        <v>6.791999999999998</v>
      </c>
    </row>
    <row r="99" spans="1:6" x14ac:dyDescent="0.2">
      <c r="A99">
        <v>144</v>
      </c>
      <c r="B99">
        <v>16</v>
      </c>
      <c r="C99" t="s">
        <v>44</v>
      </c>
      <c r="D99">
        <v>2005</v>
      </c>
      <c r="E99">
        <v>34.835000000000001</v>
      </c>
      <c r="F99">
        <v>6.8339999999999996</v>
      </c>
    </row>
    <row r="100" spans="1:6" x14ac:dyDescent="0.2">
      <c r="A100">
        <v>89</v>
      </c>
      <c r="B100">
        <v>16</v>
      </c>
      <c r="C100" t="s">
        <v>44</v>
      </c>
      <c r="D100">
        <v>2005</v>
      </c>
      <c r="E100">
        <v>34.878999999999998</v>
      </c>
      <c r="F100">
        <v>6.8779999999999966</v>
      </c>
    </row>
    <row r="101" spans="1:6" x14ac:dyDescent="0.2">
      <c r="A101">
        <v>61</v>
      </c>
      <c r="B101">
        <v>25</v>
      </c>
      <c r="C101" t="s">
        <v>51</v>
      </c>
      <c r="D101">
        <v>2005</v>
      </c>
      <c r="E101">
        <v>34.982999999999997</v>
      </c>
      <c r="F101">
        <v>6.9819999999999958</v>
      </c>
    </row>
    <row r="102" spans="1:6" x14ac:dyDescent="0.2">
      <c r="A102">
        <v>139</v>
      </c>
      <c r="B102">
        <v>25</v>
      </c>
      <c r="C102" t="s">
        <v>51</v>
      </c>
      <c r="D102">
        <v>2005</v>
      </c>
      <c r="E102">
        <v>35.258000000000003</v>
      </c>
      <c r="F102">
        <v>7.2570000000000014</v>
      </c>
    </row>
    <row r="103" spans="1:6" x14ac:dyDescent="0.2">
      <c r="A103">
        <v>42</v>
      </c>
      <c r="B103">
        <v>25</v>
      </c>
      <c r="C103" t="s">
        <v>51</v>
      </c>
      <c r="D103">
        <v>2005</v>
      </c>
      <c r="E103">
        <v>35.274999999999999</v>
      </c>
      <c r="F103">
        <v>7.2739999999999974</v>
      </c>
    </row>
    <row r="104" spans="1:6" x14ac:dyDescent="0.2">
      <c r="A104">
        <v>7</v>
      </c>
      <c r="B104">
        <v>16</v>
      </c>
      <c r="C104" t="s">
        <v>44</v>
      </c>
      <c r="D104">
        <v>2005</v>
      </c>
      <c r="E104">
        <v>35.533999999999999</v>
      </c>
      <c r="F104">
        <v>7.5329999999999977</v>
      </c>
    </row>
    <row r="105" spans="1:6" x14ac:dyDescent="0.2">
      <c r="A105">
        <v>67</v>
      </c>
      <c r="B105">
        <v>16</v>
      </c>
      <c r="C105" t="s">
        <v>44</v>
      </c>
      <c r="D105">
        <v>2005</v>
      </c>
      <c r="E105">
        <v>35.561</v>
      </c>
      <c r="F105">
        <v>7.5599999999999987</v>
      </c>
    </row>
    <row r="106" spans="1:6" x14ac:dyDescent="0.2">
      <c r="A106">
        <v>110</v>
      </c>
      <c r="B106">
        <v>23</v>
      </c>
      <c r="C106" t="s">
        <v>50</v>
      </c>
      <c r="D106">
        <v>2001</v>
      </c>
      <c r="E106">
        <v>36.71</v>
      </c>
      <c r="F106">
        <v>8.7089999999999996</v>
      </c>
    </row>
    <row r="107" spans="1:6" x14ac:dyDescent="0.2">
      <c r="A107">
        <v>107</v>
      </c>
      <c r="B107">
        <v>16</v>
      </c>
      <c r="C107" t="s">
        <v>44</v>
      </c>
      <c r="D107">
        <v>2005</v>
      </c>
      <c r="E107">
        <v>36.762999999999998</v>
      </c>
      <c r="F107">
        <v>8.7619999999999969</v>
      </c>
    </row>
    <row r="108" spans="1:6" x14ac:dyDescent="0.2">
      <c r="A108">
        <v>2</v>
      </c>
      <c r="B108">
        <v>26</v>
      </c>
      <c r="C108" t="s">
        <v>52</v>
      </c>
      <c r="D108">
        <v>2006</v>
      </c>
      <c r="E108">
        <v>37.020000000000003</v>
      </c>
      <c r="F108">
        <v>9.0190000000000019</v>
      </c>
    </row>
    <row r="109" spans="1:6" x14ac:dyDescent="0.2">
      <c r="A109">
        <v>43</v>
      </c>
      <c r="B109">
        <v>26</v>
      </c>
      <c r="C109" t="s">
        <v>52</v>
      </c>
      <c r="D109">
        <v>2006</v>
      </c>
      <c r="E109">
        <v>37.036999999999999</v>
      </c>
      <c r="F109">
        <v>9.0359999999999978</v>
      </c>
    </row>
    <row r="110" spans="1:6" x14ac:dyDescent="0.2">
      <c r="A110">
        <v>27</v>
      </c>
      <c r="B110">
        <v>12</v>
      </c>
      <c r="C110" t="s">
        <v>37</v>
      </c>
      <c r="D110">
        <v>2006</v>
      </c>
      <c r="E110">
        <v>37.234999999999999</v>
      </c>
      <c r="F110">
        <v>9.2339999999999982</v>
      </c>
    </row>
    <row r="111" spans="1:6" x14ac:dyDescent="0.2">
      <c r="A111">
        <v>1</v>
      </c>
      <c r="B111">
        <v>25</v>
      </c>
      <c r="C111" t="s">
        <v>51</v>
      </c>
      <c r="D111">
        <v>2005</v>
      </c>
      <c r="E111">
        <v>37.259</v>
      </c>
      <c r="F111">
        <v>9.2579999999999991</v>
      </c>
    </row>
    <row r="112" spans="1:6" x14ac:dyDescent="0.2">
      <c r="A112">
        <v>8</v>
      </c>
      <c r="B112">
        <v>12</v>
      </c>
      <c r="C112" t="s">
        <v>37</v>
      </c>
      <c r="D112">
        <v>2006</v>
      </c>
      <c r="E112">
        <v>37.545999999999999</v>
      </c>
      <c r="F112">
        <v>9.5449999999999982</v>
      </c>
    </row>
    <row r="113" spans="1:6" x14ac:dyDescent="0.2">
      <c r="A113">
        <v>141</v>
      </c>
      <c r="B113">
        <v>26</v>
      </c>
      <c r="C113" t="s">
        <v>52</v>
      </c>
      <c r="D113">
        <v>2006</v>
      </c>
      <c r="E113">
        <v>37.752000000000002</v>
      </c>
      <c r="F113">
        <v>9.7510000000000012</v>
      </c>
    </row>
    <row r="114" spans="1:6" x14ac:dyDescent="0.2">
      <c r="A114">
        <v>49</v>
      </c>
      <c r="B114">
        <v>12</v>
      </c>
      <c r="C114" t="s">
        <v>37</v>
      </c>
      <c r="D114">
        <v>2006</v>
      </c>
      <c r="E114">
        <v>37.83</v>
      </c>
      <c r="F114">
        <v>9.8289999999999971</v>
      </c>
    </row>
    <row r="115" spans="1:6" x14ac:dyDescent="0.2">
      <c r="A115">
        <v>88</v>
      </c>
      <c r="B115">
        <v>12</v>
      </c>
      <c r="C115" t="s">
        <v>37</v>
      </c>
      <c r="D115">
        <v>2006</v>
      </c>
      <c r="E115">
        <v>37.966999999999999</v>
      </c>
      <c r="F115">
        <v>9.9659999999999975</v>
      </c>
    </row>
    <row r="116" spans="1:6" x14ac:dyDescent="0.2">
      <c r="A116">
        <v>69</v>
      </c>
      <c r="B116">
        <v>12</v>
      </c>
      <c r="C116" t="s">
        <v>37</v>
      </c>
      <c r="D116">
        <v>2006</v>
      </c>
      <c r="E116">
        <v>38.128999999999998</v>
      </c>
      <c r="F116">
        <v>10.127999999999997</v>
      </c>
    </row>
    <row r="117" spans="1:6" x14ac:dyDescent="0.2">
      <c r="A117">
        <v>62</v>
      </c>
      <c r="B117">
        <v>26</v>
      </c>
      <c r="C117" t="s">
        <v>52</v>
      </c>
      <c r="D117">
        <v>2006</v>
      </c>
      <c r="E117">
        <v>38.335000000000001</v>
      </c>
      <c r="F117">
        <v>10.334</v>
      </c>
    </row>
    <row r="118" spans="1:6" x14ac:dyDescent="0.2">
      <c r="A118">
        <v>140</v>
      </c>
      <c r="B118">
        <v>12</v>
      </c>
      <c r="C118" t="s">
        <v>37</v>
      </c>
      <c r="D118">
        <v>2006</v>
      </c>
      <c r="E118">
        <v>39.090000000000003</v>
      </c>
      <c r="F118">
        <v>11.089000000000002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67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7.83203125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</row>
    <row r="2" spans="1:6" x14ac:dyDescent="0.2">
      <c r="A2">
        <v>7</v>
      </c>
      <c r="B2">
        <v>10</v>
      </c>
      <c r="C2" t="s">
        <v>32</v>
      </c>
      <c r="D2">
        <v>2001</v>
      </c>
      <c r="E2">
        <v>25.707000000000001</v>
      </c>
    </row>
    <row r="3" spans="1:6" x14ac:dyDescent="0.2">
      <c r="A3">
        <v>68</v>
      </c>
      <c r="B3">
        <v>10</v>
      </c>
      <c r="C3" t="s">
        <v>32</v>
      </c>
      <c r="D3">
        <v>2001</v>
      </c>
      <c r="E3">
        <v>25.786000000000001</v>
      </c>
      <c r="F3">
        <v>7.9000000000000625E-2</v>
      </c>
    </row>
    <row r="4" spans="1:6" x14ac:dyDescent="0.2">
      <c r="A4">
        <v>28</v>
      </c>
      <c r="B4">
        <v>10</v>
      </c>
      <c r="C4" t="s">
        <v>32</v>
      </c>
      <c r="D4">
        <v>2001</v>
      </c>
      <c r="E4">
        <v>25.96</v>
      </c>
      <c r="F4">
        <v>0.25300000000000011</v>
      </c>
    </row>
    <row r="5" spans="1:6" x14ac:dyDescent="0.2">
      <c r="A5">
        <v>49</v>
      </c>
      <c r="B5">
        <v>10</v>
      </c>
      <c r="C5" t="s">
        <v>32</v>
      </c>
      <c r="D5">
        <v>2001</v>
      </c>
      <c r="E5">
        <v>26.202000000000002</v>
      </c>
      <c r="F5">
        <v>0.49500000000000099</v>
      </c>
    </row>
    <row r="6" spans="1:6" x14ac:dyDescent="0.2">
      <c r="A6">
        <v>9</v>
      </c>
      <c r="B6">
        <v>23</v>
      </c>
      <c r="C6" t="s">
        <v>50</v>
      </c>
      <c r="D6">
        <v>2001</v>
      </c>
      <c r="E6">
        <v>26.652999999999999</v>
      </c>
      <c r="F6">
        <v>0.94599999999999795</v>
      </c>
    </row>
    <row r="7" spans="1:6" x14ac:dyDescent="0.2">
      <c r="A7">
        <v>30</v>
      </c>
      <c r="B7">
        <v>23</v>
      </c>
      <c r="C7" t="s">
        <v>50</v>
      </c>
      <c r="D7">
        <v>2001</v>
      </c>
      <c r="E7">
        <v>26.981000000000002</v>
      </c>
      <c r="F7">
        <v>1.2740000000000009</v>
      </c>
    </row>
    <row r="8" spans="1:6" x14ac:dyDescent="0.2">
      <c r="A8">
        <v>51</v>
      </c>
      <c r="B8">
        <v>23</v>
      </c>
      <c r="C8" t="s">
        <v>50</v>
      </c>
      <c r="D8">
        <v>2001</v>
      </c>
      <c r="E8">
        <v>27.053000000000001</v>
      </c>
      <c r="F8">
        <v>1.3460000000000001</v>
      </c>
    </row>
    <row r="9" spans="1:6" x14ac:dyDescent="0.2">
      <c r="A9">
        <v>69</v>
      </c>
      <c r="B9">
        <v>23</v>
      </c>
      <c r="C9" t="s">
        <v>50</v>
      </c>
      <c r="D9">
        <v>2001</v>
      </c>
      <c r="E9">
        <v>27.123999999999999</v>
      </c>
      <c r="F9">
        <v>1.416999999999998</v>
      </c>
    </row>
    <row r="10" spans="1:6" x14ac:dyDescent="0.2">
      <c r="A10">
        <v>15</v>
      </c>
      <c r="B10">
        <v>9</v>
      </c>
      <c r="C10" t="s">
        <v>30</v>
      </c>
      <c r="D10">
        <v>2003</v>
      </c>
      <c r="E10">
        <v>27.832999999999998</v>
      </c>
      <c r="F10">
        <v>2.1259999999999977</v>
      </c>
    </row>
    <row r="11" spans="1:6" x14ac:dyDescent="0.2">
      <c r="A11">
        <v>33</v>
      </c>
      <c r="B11">
        <v>24</v>
      </c>
      <c r="C11" t="s">
        <v>497</v>
      </c>
      <c r="D11">
        <v>2004</v>
      </c>
      <c r="E11">
        <v>27.841000000000001</v>
      </c>
      <c r="F11">
        <v>2.1340000000000003</v>
      </c>
    </row>
    <row r="12" spans="1:6" x14ac:dyDescent="0.2">
      <c r="A12">
        <v>72</v>
      </c>
      <c r="B12">
        <v>24</v>
      </c>
      <c r="C12" t="s">
        <v>497</v>
      </c>
      <c r="D12">
        <v>2004</v>
      </c>
      <c r="E12">
        <v>27.855</v>
      </c>
      <c r="F12">
        <v>2.1479999999999997</v>
      </c>
    </row>
    <row r="13" spans="1:6" x14ac:dyDescent="0.2">
      <c r="A13">
        <v>17</v>
      </c>
      <c r="B13">
        <v>3</v>
      </c>
      <c r="C13" t="s">
        <v>15</v>
      </c>
      <c r="D13">
        <v>2003</v>
      </c>
      <c r="E13">
        <v>27.875</v>
      </c>
      <c r="F13">
        <v>2.1679999999999993</v>
      </c>
    </row>
    <row r="14" spans="1:6" x14ac:dyDescent="0.2">
      <c r="A14">
        <v>6</v>
      </c>
      <c r="B14">
        <v>20</v>
      </c>
      <c r="C14" t="s">
        <v>500</v>
      </c>
      <c r="D14">
        <v>2011</v>
      </c>
      <c r="E14">
        <v>27.904</v>
      </c>
      <c r="F14">
        <v>2.1969999999999992</v>
      </c>
    </row>
    <row r="15" spans="1:6" x14ac:dyDescent="0.2">
      <c r="A15">
        <v>54</v>
      </c>
      <c r="B15">
        <v>24</v>
      </c>
      <c r="C15" t="s">
        <v>497</v>
      </c>
      <c r="D15">
        <v>2004</v>
      </c>
      <c r="E15">
        <v>27.945</v>
      </c>
      <c r="F15">
        <v>2.2379999999999995</v>
      </c>
    </row>
    <row r="16" spans="1:6" x14ac:dyDescent="0.2">
      <c r="A16">
        <v>37</v>
      </c>
      <c r="B16">
        <v>9</v>
      </c>
      <c r="C16" t="s">
        <v>30</v>
      </c>
      <c r="D16">
        <v>2003</v>
      </c>
      <c r="E16">
        <v>28.22</v>
      </c>
      <c r="F16">
        <v>2.5129999999999981</v>
      </c>
    </row>
    <row r="17" spans="1:6" x14ac:dyDescent="0.2">
      <c r="A17">
        <v>67</v>
      </c>
      <c r="B17">
        <v>20</v>
      </c>
      <c r="C17" t="s">
        <v>500</v>
      </c>
      <c r="D17">
        <v>2011</v>
      </c>
      <c r="E17">
        <v>28.242999999999999</v>
      </c>
      <c r="F17">
        <v>2.5359999999999978</v>
      </c>
    </row>
    <row r="18" spans="1:6" x14ac:dyDescent="0.2">
      <c r="A18">
        <v>10</v>
      </c>
      <c r="B18">
        <v>24</v>
      </c>
      <c r="C18" t="s">
        <v>497</v>
      </c>
      <c r="D18">
        <v>2004</v>
      </c>
      <c r="E18">
        <v>28.327999999999999</v>
      </c>
      <c r="F18">
        <v>2.6209999999999987</v>
      </c>
    </row>
    <row r="19" spans="1:6" x14ac:dyDescent="0.2">
      <c r="A19">
        <v>56</v>
      </c>
      <c r="B19">
        <v>3</v>
      </c>
      <c r="C19" t="s">
        <v>15</v>
      </c>
      <c r="D19">
        <v>2003</v>
      </c>
      <c r="E19">
        <v>28.332999999999998</v>
      </c>
      <c r="F19">
        <v>2.6259999999999977</v>
      </c>
    </row>
    <row r="20" spans="1:6" x14ac:dyDescent="0.2">
      <c r="A20">
        <v>36</v>
      </c>
      <c r="B20">
        <v>3</v>
      </c>
      <c r="C20" t="s">
        <v>15</v>
      </c>
      <c r="D20">
        <v>2003</v>
      </c>
      <c r="E20">
        <v>28.363</v>
      </c>
      <c r="F20">
        <v>2.6559999999999988</v>
      </c>
    </row>
    <row r="21" spans="1:6" x14ac:dyDescent="0.2">
      <c r="A21">
        <v>55</v>
      </c>
      <c r="B21">
        <v>9</v>
      </c>
      <c r="C21" t="s">
        <v>30</v>
      </c>
      <c r="D21">
        <v>2003</v>
      </c>
      <c r="E21">
        <v>28.364999999999998</v>
      </c>
      <c r="F21">
        <v>2.6579999999999977</v>
      </c>
    </row>
    <row r="22" spans="1:6" x14ac:dyDescent="0.2">
      <c r="A22">
        <v>66</v>
      </c>
      <c r="B22">
        <v>18</v>
      </c>
      <c r="C22" t="s">
        <v>498</v>
      </c>
      <c r="D22">
        <v>2012</v>
      </c>
      <c r="E22">
        <v>28.425000000000001</v>
      </c>
      <c r="F22">
        <v>2.718</v>
      </c>
    </row>
    <row r="23" spans="1:6" x14ac:dyDescent="0.2">
      <c r="A23">
        <v>26</v>
      </c>
      <c r="B23">
        <v>20</v>
      </c>
      <c r="C23" t="s">
        <v>500</v>
      </c>
      <c r="D23">
        <v>2011</v>
      </c>
      <c r="E23">
        <v>28.526</v>
      </c>
      <c r="F23">
        <v>2.8189999999999991</v>
      </c>
    </row>
    <row r="24" spans="1:6" x14ac:dyDescent="0.2">
      <c r="A24">
        <v>52</v>
      </c>
      <c r="B24">
        <v>7</v>
      </c>
      <c r="C24" t="s">
        <v>25</v>
      </c>
      <c r="D24">
        <v>2002</v>
      </c>
      <c r="E24">
        <v>28.544</v>
      </c>
      <c r="F24">
        <v>2.8369999999999997</v>
      </c>
    </row>
    <row r="25" spans="1:6" x14ac:dyDescent="0.2">
      <c r="A25">
        <v>70</v>
      </c>
      <c r="B25">
        <v>5</v>
      </c>
      <c r="C25" t="s">
        <v>20</v>
      </c>
      <c r="D25">
        <v>2002</v>
      </c>
      <c r="E25">
        <v>28.625</v>
      </c>
      <c r="F25">
        <v>2.9179999999999993</v>
      </c>
    </row>
    <row r="26" spans="1:6" x14ac:dyDescent="0.2">
      <c r="A26">
        <v>11</v>
      </c>
      <c r="B26">
        <v>7</v>
      </c>
      <c r="C26" t="s">
        <v>25</v>
      </c>
      <c r="D26">
        <v>2002</v>
      </c>
      <c r="E26">
        <v>28.63</v>
      </c>
      <c r="F26">
        <v>2.9229999999999983</v>
      </c>
    </row>
    <row r="27" spans="1:6" x14ac:dyDescent="0.2">
      <c r="A27">
        <v>48</v>
      </c>
      <c r="B27">
        <v>20</v>
      </c>
      <c r="C27" t="s">
        <v>500</v>
      </c>
      <c r="D27">
        <v>2011</v>
      </c>
      <c r="E27">
        <v>28.646999999999998</v>
      </c>
      <c r="F27">
        <v>2.9399999999999977</v>
      </c>
    </row>
    <row r="28" spans="1:6" x14ac:dyDescent="0.2">
      <c r="A28">
        <v>53</v>
      </c>
      <c r="B28">
        <v>5</v>
      </c>
      <c r="C28" t="s">
        <v>20</v>
      </c>
      <c r="D28">
        <v>2002</v>
      </c>
      <c r="E28">
        <v>28.675000000000001</v>
      </c>
      <c r="F28">
        <v>2.968</v>
      </c>
    </row>
    <row r="29" spans="1:6" x14ac:dyDescent="0.2">
      <c r="A29">
        <v>32</v>
      </c>
      <c r="B29">
        <v>7</v>
      </c>
      <c r="C29" t="s">
        <v>25</v>
      </c>
      <c r="D29">
        <v>2002</v>
      </c>
      <c r="E29">
        <v>28.684000000000001</v>
      </c>
      <c r="F29">
        <v>2.9770000000000003</v>
      </c>
    </row>
    <row r="30" spans="1:6" x14ac:dyDescent="0.2">
      <c r="A30">
        <v>47</v>
      </c>
      <c r="B30">
        <v>18</v>
      </c>
      <c r="C30" t="s">
        <v>498</v>
      </c>
      <c r="D30">
        <v>2012</v>
      </c>
      <c r="E30">
        <v>28.75</v>
      </c>
      <c r="F30">
        <v>3.0429999999999993</v>
      </c>
    </row>
    <row r="31" spans="1:6" x14ac:dyDescent="0.2">
      <c r="A31">
        <v>5</v>
      </c>
      <c r="B31">
        <v>18</v>
      </c>
      <c r="C31" t="s">
        <v>498</v>
      </c>
      <c r="D31">
        <v>2012</v>
      </c>
      <c r="E31">
        <v>28.856000000000002</v>
      </c>
      <c r="F31">
        <v>3.1490000000000009</v>
      </c>
    </row>
    <row r="32" spans="1:6" x14ac:dyDescent="0.2">
      <c r="A32">
        <v>31</v>
      </c>
      <c r="B32">
        <v>5</v>
      </c>
      <c r="C32" t="s">
        <v>20</v>
      </c>
      <c r="D32">
        <v>2002</v>
      </c>
      <c r="E32">
        <v>29.248999999999999</v>
      </c>
      <c r="F32">
        <v>3.541999999999998</v>
      </c>
    </row>
    <row r="33" spans="1:6" x14ac:dyDescent="0.2">
      <c r="A33">
        <v>58</v>
      </c>
      <c r="B33">
        <v>1</v>
      </c>
      <c r="C33" t="s">
        <v>9</v>
      </c>
      <c r="D33">
        <v>2005</v>
      </c>
      <c r="E33">
        <v>30.146999999999998</v>
      </c>
      <c r="F33">
        <v>4.4399999999999977</v>
      </c>
    </row>
    <row r="34" spans="1:6" x14ac:dyDescent="0.2">
      <c r="A34">
        <v>38</v>
      </c>
      <c r="B34">
        <v>2</v>
      </c>
      <c r="C34" t="s">
        <v>12</v>
      </c>
      <c r="D34">
        <v>2005</v>
      </c>
      <c r="E34">
        <v>30.414999999999999</v>
      </c>
      <c r="F34">
        <v>4.7079999999999984</v>
      </c>
    </row>
    <row r="35" spans="1:6" x14ac:dyDescent="0.2">
      <c r="A35">
        <v>18</v>
      </c>
      <c r="B35">
        <v>15</v>
      </c>
      <c r="C35" t="s">
        <v>42</v>
      </c>
      <c r="D35">
        <v>2004</v>
      </c>
      <c r="E35">
        <v>30.576000000000001</v>
      </c>
      <c r="F35">
        <v>4.8689999999999998</v>
      </c>
    </row>
    <row r="36" spans="1:6" x14ac:dyDescent="0.2">
      <c r="A36">
        <v>57</v>
      </c>
      <c r="B36">
        <v>2</v>
      </c>
      <c r="C36" t="s">
        <v>12</v>
      </c>
      <c r="D36">
        <v>2005</v>
      </c>
      <c r="E36">
        <v>30.690999999999999</v>
      </c>
      <c r="F36">
        <v>4.9839999999999982</v>
      </c>
    </row>
    <row r="37" spans="1:6" x14ac:dyDescent="0.2">
      <c r="A37">
        <v>61</v>
      </c>
      <c r="B37">
        <v>22</v>
      </c>
      <c r="C37" t="s">
        <v>49</v>
      </c>
      <c r="D37">
        <v>2004</v>
      </c>
      <c r="E37">
        <v>30.692</v>
      </c>
      <c r="F37">
        <v>4.9849999999999994</v>
      </c>
    </row>
    <row r="38" spans="1:6" x14ac:dyDescent="0.2">
      <c r="A38">
        <v>59</v>
      </c>
      <c r="B38">
        <v>15</v>
      </c>
      <c r="C38" t="s">
        <v>42</v>
      </c>
      <c r="D38">
        <v>2004</v>
      </c>
      <c r="E38">
        <v>30.704999999999998</v>
      </c>
      <c r="F38">
        <v>4.9979999999999976</v>
      </c>
    </row>
    <row r="39" spans="1:6" x14ac:dyDescent="0.2">
      <c r="A39">
        <v>27</v>
      </c>
      <c r="B39">
        <v>18</v>
      </c>
      <c r="C39" t="s">
        <v>498</v>
      </c>
      <c r="D39">
        <v>2012</v>
      </c>
      <c r="E39">
        <v>30.719000000000001</v>
      </c>
      <c r="F39">
        <v>5.0120000000000005</v>
      </c>
    </row>
    <row r="40" spans="1:6" x14ac:dyDescent="0.2">
      <c r="A40">
        <v>12</v>
      </c>
      <c r="B40">
        <v>5</v>
      </c>
      <c r="C40" t="s">
        <v>20</v>
      </c>
      <c r="D40">
        <v>2002</v>
      </c>
      <c r="E40">
        <v>30.725000000000001</v>
      </c>
      <c r="F40">
        <v>5.0180000000000007</v>
      </c>
    </row>
    <row r="41" spans="1:6" x14ac:dyDescent="0.2">
      <c r="A41">
        <v>29</v>
      </c>
      <c r="B41">
        <v>4</v>
      </c>
      <c r="C41" t="s">
        <v>18</v>
      </c>
      <c r="D41">
        <v>2006</v>
      </c>
      <c r="E41">
        <v>30.917000000000002</v>
      </c>
      <c r="F41">
        <v>5.2100000000000009</v>
      </c>
    </row>
    <row r="42" spans="1:6" x14ac:dyDescent="0.2">
      <c r="A42">
        <v>42</v>
      </c>
      <c r="B42">
        <v>22</v>
      </c>
      <c r="C42" t="s">
        <v>49</v>
      </c>
      <c r="D42">
        <v>2004</v>
      </c>
      <c r="E42">
        <v>31.01</v>
      </c>
      <c r="F42">
        <v>5.3030000000000008</v>
      </c>
    </row>
    <row r="43" spans="1:6" x14ac:dyDescent="0.2">
      <c r="A43">
        <v>19</v>
      </c>
      <c r="B43">
        <v>1</v>
      </c>
      <c r="C43" t="s">
        <v>9</v>
      </c>
      <c r="D43">
        <v>2005</v>
      </c>
      <c r="E43">
        <v>31.042999999999999</v>
      </c>
      <c r="F43">
        <v>5.3359999999999985</v>
      </c>
    </row>
    <row r="44" spans="1:6" x14ac:dyDescent="0.2">
      <c r="A44">
        <v>16</v>
      </c>
      <c r="B44">
        <v>2</v>
      </c>
      <c r="C44" t="s">
        <v>12</v>
      </c>
      <c r="D44">
        <v>2005</v>
      </c>
      <c r="E44">
        <v>31.116</v>
      </c>
      <c r="F44">
        <v>5.4089999999999989</v>
      </c>
    </row>
    <row r="45" spans="1:6" x14ac:dyDescent="0.2">
      <c r="A45">
        <v>60</v>
      </c>
      <c r="B45">
        <v>14</v>
      </c>
      <c r="C45" t="s">
        <v>41</v>
      </c>
      <c r="D45">
        <v>2005</v>
      </c>
      <c r="E45">
        <v>31.158999999999999</v>
      </c>
      <c r="F45">
        <v>5.4519999999999982</v>
      </c>
    </row>
    <row r="46" spans="1:6" x14ac:dyDescent="0.2">
      <c r="A46">
        <v>20</v>
      </c>
      <c r="B46">
        <v>22</v>
      </c>
      <c r="C46" t="s">
        <v>49</v>
      </c>
      <c r="D46">
        <v>2004</v>
      </c>
      <c r="E46">
        <v>31.181999999999999</v>
      </c>
      <c r="F46">
        <v>5.4749999999999979</v>
      </c>
    </row>
    <row r="47" spans="1:6" x14ac:dyDescent="0.2">
      <c r="A47">
        <v>50</v>
      </c>
      <c r="B47">
        <v>4</v>
      </c>
      <c r="C47" t="s">
        <v>18</v>
      </c>
      <c r="D47">
        <v>2006</v>
      </c>
      <c r="E47">
        <v>31.265000000000001</v>
      </c>
      <c r="F47">
        <v>5.5579999999999998</v>
      </c>
    </row>
    <row r="48" spans="1:6" x14ac:dyDescent="0.2">
      <c r="A48">
        <v>8</v>
      </c>
      <c r="B48">
        <v>4</v>
      </c>
      <c r="C48" t="s">
        <v>18</v>
      </c>
      <c r="D48">
        <v>2006</v>
      </c>
      <c r="E48">
        <v>31.321000000000002</v>
      </c>
      <c r="F48">
        <v>5.6140000000000008</v>
      </c>
    </row>
    <row r="49" spans="1:6" x14ac:dyDescent="0.2">
      <c r="A49">
        <v>62</v>
      </c>
      <c r="B49">
        <v>19</v>
      </c>
      <c r="C49" t="s">
        <v>47</v>
      </c>
      <c r="D49">
        <v>2004</v>
      </c>
      <c r="E49">
        <v>31.431999999999999</v>
      </c>
      <c r="F49">
        <v>5.7249999999999979</v>
      </c>
    </row>
    <row r="50" spans="1:6" x14ac:dyDescent="0.2">
      <c r="A50">
        <v>4</v>
      </c>
      <c r="B50">
        <v>13</v>
      </c>
      <c r="C50" t="s">
        <v>39</v>
      </c>
      <c r="D50">
        <v>2003</v>
      </c>
      <c r="E50">
        <v>31.44</v>
      </c>
      <c r="F50">
        <v>5.7330000000000005</v>
      </c>
    </row>
    <row r="51" spans="1:6" x14ac:dyDescent="0.2">
      <c r="A51">
        <v>43</v>
      </c>
      <c r="B51">
        <v>19</v>
      </c>
      <c r="C51" t="s">
        <v>47</v>
      </c>
      <c r="D51">
        <v>2004</v>
      </c>
      <c r="E51">
        <v>31.582000000000001</v>
      </c>
      <c r="F51">
        <v>5.875</v>
      </c>
    </row>
    <row r="52" spans="1:6" x14ac:dyDescent="0.2">
      <c r="A52">
        <v>65</v>
      </c>
      <c r="B52">
        <v>13</v>
      </c>
      <c r="C52" t="s">
        <v>39</v>
      </c>
      <c r="D52">
        <v>2003</v>
      </c>
      <c r="E52">
        <v>31.724</v>
      </c>
      <c r="F52">
        <v>6.0169999999999995</v>
      </c>
    </row>
    <row r="53" spans="1:6" x14ac:dyDescent="0.2">
      <c r="A53">
        <v>46</v>
      </c>
      <c r="B53">
        <v>13</v>
      </c>
      <c r="C53" t="s">
        <v>39</v>
      </c>
      <c r="D53">
        <v>2003</v>
      </c>
      <c r="E53">
        <v>31.863</v>
      </c>
      <c r="F53">
        <v>6.1559999999999988</v>
      </c>
    </row>
    <row r="54" spans="1:6" x14ac:dyDescent="0.2">
      <c r="A54">
        <v>22</v>
      </c>
      <c r="B54">
        <v>14</v>
      </c>
      <c r="C54" t="s">
        <v>41</v>
      </c>
      <c r="D54">
        <v>2005</v>
      </c>
      <c r="E54">
        <v>32.35</v>
      </c>
      <c r="F54">
        <v>6.6430000000000007</v>
      </c>
    </row>
    <row r="55" spans="1:6" x14ac:dyDescent="0.2">
      <c r="A55">
        <v>21</v>
      </c>
      <c r="B55">
        <v>19</v>
      </c>
      <c r="C55" t="s">
        <v>47</v>
      </c>
      <c r="D55">
        <v>2004</v>
      </c>
      <c r="E55">
        <v>32.460999999999999</v>
      </c>
      <c r="F55">
        <v>6.7539999999999978</v>
      </c>
    </row>
    <row r="56" spans="1:6" x14ac:dyDescent="0.2">
      <c r="A56">
        <v>13</v>
      </c>
      <c r="B56">
        <v>25</v>
      </c>
      <c r="C56" t="s">
        <v>51</v>
      </c>
      <c r="D56">
        <v>2005</v>
      </c>
      <c r="E56">
        <v>32.81</v>
      </c>
      <c r="F56">
        <v>7.1030000000000015</v>
      </c>
    </row>
    <row r="57" spans="1:6" x14ac:dyDescent="0.2">
      <c r="A57">
        <v>14</v>
      </c>
      <c r="B57">
        <v>26</v>
      </c>
      <c r="C57" t="s">
        <v>52</v>
      </c>
      <c r="D57">
        <v>2006</v>
      </c>
      <c r="E57">
        <v>33.811999999999998</v>
      </c>
      <c r="F57">
        <v>8.1049999999999969</v>
      </c>
    </row>
    <row r="58" spans="1:6" x14ac:dyDescent="0.2">
      <c r="A58">
        <v>64</v>
      </c>
      <c r="B58">
        <v>16</v>
      </c>
      <c r="C58" t="s">
        <v>44</v>
      </c>
      <c r="D58">
        <v>2005</v>
      </c>
      <c r="E58">
        <v>34.719000000000001</v>
      </c>
      <c r="F58">
        <v>9.0120000000000005</v>
      </c>
    </row>
    <row r="59" spans="1:6" x14ac:dyDescent="0.2">
      <c r="A59">
        <v>24</v>
      </c>
      <c r="B59">
        <v>16</v>
      </c>
      <c r="C59" t="s">
        <v>44</v>
      </c>
      <c r="D59">
        <v>2005</v>
      </c>
      <c r="E59">
        <v>34.85</v>
      </c>
      <c r="F59">
        <v>9.1430000000000007</v>
      </c>
    </row>
    <row r="60" spans="1:6" x14ac:dyDescent="0.2">
      <c r="A60">
        <v>34</v>
      </c>
      <c r="B60">
        <v>25</v>
      </c>
      <c r="C60" t="s">
        <v>51</v>
      </c>
      <c r="D60">
        <v>2005</v>
      </c>
      <c r="E60">
        <v>34.884999999999998</v>
      </c>
      <c r="F60">
        <v>9.1779999999999973</v>
      </c>
    </row>
    <row r="61" spans="1:6" x14ac:dyDescent="0.2">
      <c r="A61">
        <v>44</v>
      </c>
      <c r="B61">
        <v>16</v>
      </c>
      <c r="C61" t="s">
        <v>44</v>
      </c>
      <c r="D61">
        <v>2005</v>
      </c>
      <c r="E61">
        <v>35.104999999999997</v>
      </c>
      <c r="F61">
        <v>9.3979999999999961</v>
      </c>
    </row>
    <row r="62" spans="1:6" x14ac:dyDescent="0.2">
      <c r="A62">
        <v>3</v>
      </c>
      <c r="B62">
        <v>16</v>
      </c>
      <c r="C62" t="s">
        <v>44</v>
      </c>
      <c r="D62">
        <v>2005</v>
      </c>
      <c r="E62">
        <v>35.237000000000002</v>
      </c>
      <c r="F62">
        <v>9.5300000000000011</v>
      </c>
    </row>
    <row r="63" spans="1:6" x14ac:dyDescent="0.2">
      <c r="A63">
        <v>35</v>
      </c>
      <c r="B63">
        <v>26</v>
      </c>
      <c r="C63" t="s">
        <v>52</v>
      </c>
      <c r="D63">
        <v>2006</v>
      </c>
      <c r="E63">
        <v>35.643000000000001</v>
      </c>
      <c r="F63">
        <v>9.9359999999999999</v>
      </c>
    </row>
    <row r="64" spans="1:6" x14ac:dyDescent="0.2">
      <c r="A64">
        <v>63</v>
      </c>
      <c r="B64">
        <v>12</v>
      </c>
      <c r="C64" t="s">
        <v>37</v>
      </c>
      <c r="D64">
        <v>2006</v>
      </c>
      <c r="E64">
        <v>36.755000000000003</v>
      </c>
      <c r="F64">
        <v>11.048000000000002</v>
      </c>
    </row>
    <row r="65" spans="1:6" x14ac:dyDescent="0.2">
      <c r="A65">
        <v>23</v>
      </c>
      <c r="B65">
        <v>12</v>
      </c>
      <c r="C65" t="s">
        <v>37</v>
      </c>
      <c r="D65">
        <v>2006</v>
      </c>
      <c r="E65">
        <v>37.235999999999997</v>
      </c>
      <c r="F65">
        <v>11.528999999999996</v>
      </c>
    </row>
    <row r="66" spans="1:6" x14ac:dyDescent="0.2">
      <c r="A66">
        <v>45</v>
      </c>
      <c r="B66">
        <v>12</v>
      </c>
      <c r="C66" t="s">
        <v>37</v>
      </c>
      <c r="D66">
        <v>2006</v>
      </c>
      <c r="E66">
        <v>37.323</v>
      </c>
      <c r="F66">
        <v>11.616</v>
      </c>
    </row>
    <row r="67" spans="1:6" x14ac:dyDescent="0.2">
      <c r="A67">
        <v>2</v>
      </c>
      <c r="B67">
        <v>12</v>
      </c>
      <c r="C67" t="s">
        <v>37</v>
      </c>
      <c r="D67">
        <v>2006</v>
      </c>
      <c r="E67">
        <v>38.031999999999996</v>
      </c>
      <c r="F67">
        <v>12.324999999999996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B16E-7F99-F249-8744-446D6A72088F}">
  <dimension ref="A1:F89"/>
  <sheetViews>
    <sheetView workbookViewId="0">
      <selection sqref="A1:F1048576"/>
    </sheetView>
  </sheetViews>
  <sheetFormatPr baseColWidth="10" defaultRowHeight="15" x14ac:dyDescent="0.2"/>
  <cols>
    <col min="1" max="1" width="3.1640625" bestFit="1" customWidth="1"/>
    <col min="2" max="2" width="5.5" bestFit="1" customWidth="1"/>
    <col min="3" max="3" width="15.1640625" bestFit="1" customWidth="1"/>
    <col min="4" max="4" width="5.1640625" bestFit="1" customWidth="1"/>
    <col min="5" max="6" width="5.6640625" bestFit="1" customWidth="1"/>
  </cols>
  <sheetData>
    <row r="1" spans="1:6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 s="41">
        <v>1</v>
      </c>
      <c r="B2" s="53">
        <v>27</v>
      </c>
      <c r="C2" s="41" t="s">
        <v>53</v>
      </c>
      <c r="D2" s="41">
        <v>2002</v>
      </c>
      <c r="E2" s="80">
        <v>26.98</v>
      </c>
      <c r="F2" s="80">
        <v>0</v>
      </c>
    </row>
    <row r="3" spans="1:6" x14ac:dyDescent="0.2">
      <c r="A3" s="41">
        <v>13</v>
      </c>
      <c r="B3" s="53">
        <v>27</v>
      </c>
      <c r="C3" s="41" t="s">
        <v>53</v>
      </c>
      <c r="D3" s="41">
        <v>2002</v>
      </c>
      <c r="E3" s="80">
        <v>27.04</v>
      </c>
      <c r="F3" s="80">
        <v>5.9999999999998721E-2</v>
      </c>
    </row>
    <row r="4" spans="1:6" x14ac:dyDescent="0.2">
      <c r="A4" s="41">
        <v>31</v>
      </c>
      <c r="B4" s="53">
        <v>27</v>
      </c>
      <c r="C4" s="41" t="s">
        <v>53</v>
      </c>
      <c r="D4" s="41">
        <v>2002</v>
      </c>
      <c r="E4" s="80">
        <v>27.4</v>
      </c>
      <c r="F4" s="80">
        <v>0.41999999999999815</v>
      </c>
    </row>
    <row r="5" spans="1:6" x14ac:dyDescent="0.2">
      <c r="A5" s="41">
        <v>56</v>
      </c>
      <c r="B5" s="53">
        <v>27</v>
      </c>
      <c r="C5" s="41" t="s">
        <v>53</v>
      </c>
      <c r="D5" s="41">
        <v>2002</v>
      </c>
      <c r="E5" s="80">
        <v>27.58</v>
      </c>
      <c r="F5" s="80">
        <v>0.59999999999999787</v>
      </c>
    </row>
    <row r="6" spans="1:6" x14ac:dyDescent="0.2">
      <c r="A6" s="41">
        <v>42</v>
      </c>
      <c r="B6" s="53">
        <v>27</v>
      </c>
      <c r="C6" s="41" t="s">
        <v>53</v>
      </c>
      <c r="D6" s="41">
        <v>2002</v>
      </c>
      <c r="E6" s="80">
        <v>27.62</v>
      </c>
      <c r="F6" s="80">
        <v>0.64000000000000057</v>
      </c>
    </row>
    <row r="7" spans="1:6" x14ac:dyDescent="0.2">
      <c r="A7" s="41">
        <v>70</v>
      </c>
      <c r="B7" s="53">
        <v>27</v>
      </c>
      <c r="C7" s="41" t="s">
        <v>53</v>
      </c>
      <c r="D7" s="41">
        <v>2002</v>
      </c>
      <c r="E7" s="80">
        <v>27.67</v>
      </c>
      <c r="F7" s="80">
        <v>0.69000000000000128</v>
      </c>
    </row>
    <row r="8" spans="1:6" x14ac:dyDescent="0.2">
      <c r="A8" s="41">
        <v>38</v>
      </c>
      <c r="B8" s="53">
        <v>27</v>
      </c>
      <c r="C8" s="41" t="s">
        <v>53</v>
      </c>
      <c r="D8" s="41">
        <v>2002</v>
      </c>
      <c r="E8" s="80">
        <v>27.75</v>
      </c>
      <c r="F8" s="80">
        <v>0.76999999999999957</v>
      </c>
    </row>
    <row r="9" spans="1:6" x14ac:dyDescent="0.2">
      <c r="A9" s="41">
        <v>24</v>
      </c>
      <c r="B9" s="53">
        <v>37</v>
      </c>
      <c r="C9" s="41" t="s">
        <v>60</v>
      </c>
      <c r="D9" s="41">
        <v>2003</v>
      </c>
      <c r="E9" s="80">
        <v>28.09</v>
      </c>
      <c r="F9" s="80">
        <v>1.1099999999999994</v>
      </c>
    </row>
    <row r="10" spans="1:6" x14ac:dyDescent="0.2">
      <c r="A10" s="41">
        <v>7</v>
      </c>
      <c r="B10" s="53">
        <v>37</v>
      </c>
      <c r="C10" s="41" t="s">
        <v>60</v>
      </c>
      <c r="D10" s="41">
        <v>2003</v>
      </c>
      <c r="E10" s="80">
        <v>28.33</v>
      </c>
      <c r="F10" s="80">
        <v>1.3499999999999979</v>
      </c>
    </row>
    <row r="11" spans="1:6" x14ac:dyDescent="0.2">
      <c r="A11" s="41">
        <v>71</v>
      </c>
      <c r="B11" s="53">
        <v>11</v>
      </c>
      <c r="C11" s="41" t="s">
        <v>34</v>
      </c>
      <c r="D11" s="41">
        <v>2006</v>
      </c>
      <c r="E11" s="80">
        <v>28.52</v>
      </c>
      <c r="F11" s="80">
        <v>1.5399999999999991</v>
      </c>
    </row>
    <row r="12" spans="1:6" x14ac:dyDescent="0.2">
      <c r="A12" s="41">
        <v>57</v>
      </c>
      <c r="B12" s="53">
        <v>7</v>
      </c>
      <c r="C12" s="41" t="s">
        <v>25</v>
      </c>
      <c r="D12" s="41">
        <v>2002</v>
      </c>
      <c r="E12" s="80">
        <v>28.58</v>
      </c>
      <c r="F12" s="80">
        <v>1.5999999999999979</v>
      </c>
    </row>
    <row r="13" spans="1:6" x14ac:dyDescent="0.2">
      <c r="A13" s="41">
        <v>32</v>
      </c>
      <c r="B13" s="53">
        <v>11</v>
      </c>
      <c r="C13" s="41" t="s">
        <v>34</v>
      </c>
      <c r="D13" s="41">
        <v>2006</v>
      </c>
      <c r="E13" s="80">
        <v>28.59</v>
      </c>
      <c r="F13" s="80">
        <v>1.6099999999999994</v>
      </c>
    </row>
    <row r="14" spans="1:6" x14ac:dyDescent="0.2">
      <c r="A14" s="41">
        <v>15</v>
      </c>
      <c r="B14" s="53">
        <v>7</v>
      </c>
      <c r="C14" s="41" t="s">
        <v>25</v>
      </c>
      <c r="D14" s="41">
        <v>2002</v>
      </c>
      <c r="E14" s="80">
        <v>28.6</v>
      </c>
      <c r="F14" s="80">
        <v>1.620000000000001</v>
      </c>
    </row>
    <row r="15" spans="1:6" x14ac:dyDescent="0.2">
      <c r="A15" s="41">
        <v>46</v>
      </c>
      <c r="B15" s="53">
        <v>11</v>
      </c>
      <c r="C15" s="41" t="s">
        <v>34</v>
      </c>
      <c r="D15" s="41">
        <v>2006</v>
      </c>
      <c r="E15" s="80">
        <v>28.67</v>
      </c>
      <c r="F15" s="80">
        <v>1.6900000000000013</v>
      </c>
    </row>
    <row r="16" spans="1:6" x14ac:dyDescent="0.2">
      <c r="A16" s="41">
        <v>44</v>
      </c>
      <c r="B16" s="53">
        <v>7</v>
      </c>
      <c r="C16" s="41" t="s">
        <v>25</v>
      </c>
      <c r="D16" s="41">
        <v>2002</v>
      </c>
      <c r="E16" s="80">
        <v>28.84</v>
      </c>
      <c r="F16" s="80">
        <v>1.8599999999999994</v>
      </c>
    </row>
    <row r="17" spans="1:6" x14ac:dyDescent="0.2">
      <c r="A17" s="41">
        <v>58</v>
      </c>
      <c r="B17" s="53">
        <v>11</v>
      </c>
      <c r="C17" s="41" t="s">
        <v>34</v>
      </c>
      <c r="D17" s="41">
        <v>2006</v>
      </c>
      <c r="E17" s="80">
        <v>28.87</v>
      </c>
      <c r="F17" s="80">
        <v>1.8900000000000006</v>
      </c>
    </row>
    <row r="18" spans="1:6" x14ac:dyDescent="0.2">
      <c r="A18" s="41">
        <v>30</v>
      </c>
      <c r="B18" s="53">
        <v>7</v>
      </c>
      <c r="C18" s="41" t="s">
        <v>25</v>
      </c>
      <c r="D18" s="41">
        <v>2002</v>
      </c>
      <c r="E18" s="80">
        <v>28.9</v>
      </c>
      <c r="F18" s="80">
        <v>1.9199999999999982</v>
      </c>
    </row>
    <row r="19" spans="1:6" x14ac:dyDescent="0.2">
      <c r="A19" s="41">
        <v>73</v>
      </c>
      <c r="B19" s="53">
        <v>37</v>
      </c>
      <c r="C19" s="41" t="s">
        <v>60</v>
      </c>
      <c r="D19" s="41">
        <v>2003</v>
      </c>
      <c r="E19" s="80">
        <v>28.91</v>
      </c>
      <c r="F19" s="80">
        <v>1.9299999999999997</v>
      </c>
    </row>
    <row r="20" spans="1:6" x14ac:dyDescent="0.2">
      <c r="A20" s="41">
        <v>50</v>
      </c>
      <c r="B20" s="53">
        <v>37</v>
      </c>
      <c r="C20" s="41" t="s">
        <v>60</v>
      </c>
      <c r="D20" s="41">
        <v>2003</v>
      </c>
      <c r="E20" s="80">
        <v>28.93</v>
      </c>
      <c r="F20" s="80">
        <v>1.9499999999999993</v>
      </c>
    </row>
    <row r="21" spans="1:6" x14ac:dyDescent="0.2">
      <c r="A21" s="41">
        <v>3</v>
      </c>
      <c r="B21" s="53">
        <v>7</v>
      </c>
      <c r="C21" s="41" t="s">
        <v>25</v>
      </c>
      <c r="D21" s="41">
        <v>2002</v>
      </c>
      <c r="E21" s="80">
        <v>28.95</v>
      </c>
      <c r="F21" s="80">
        <v>1.9699999999999989</v>
      </c>
    </row>
    <row r="22" spans="1:6" x14ac:dyDescent="0.2">
      <c r="A22" s="41">
        <v>45</v>
      </c>
      <c r="B22" s="53">
        <v>74</v>
      </c>
      <c r="C22" s="41" t="s">
        <v>97</v>
      </c>
      <c r="D22" s="41">
        <v>2006</v>
      </c>
      <c r="E22" s="80">
        <v>28.96</v>
      </c>
      <c r="F22" s="80">
        <v>1.9800000000000004</v>
      </c>
    </row>
    <row r="23" spans="1:6" x14ac:dyDescent="0.2">
      <c r="A23" s="41">
        <v>19</v>
      </c>
      <c r="B23" s="53">
        <v>74</v>
      </c>
      <c r="C23" s="41" t="s">
        <v>97</v>
      </c>
      <c r="D23" s="41">
        <v>2006</v>
      </c>
      <c r="E23" s="80">
        <v>28.98</v>
      </c>
      <c r="F23" s="80">
        <v>2</v>
      </c>
    </row>
    <row r="24" spans="1:6" x14ac:dyDescent="0.2">
      <c r="A24" s="41">
        <v>17</v>
      </c>
      <c r="B24" s="53">
        <v>11</v>
      </c>
      <c r="C24" s="41" t="s">
        <v>34</v>
      </c>
      <c r="D24" s="41">
        <v>2006</v>
      </c>
      <c r="E24" s="80">
        <v>29.3</v>
      </c>
      <c r="F24" s="80">
        <v>2.3200000000000003</v>
      </c>
    </row>
    <row r="25" spans="1:6" x14ac:dyDescent="0.2">
      <c r="A25" s="41">
        <v>62</v>
      </c>
      <c r="B25" s="53">
        <v>37</v>
      </c>
      <c r="C25" s="41" t="s">
        <v>60</v>
      </c>
      <c r="D25" s="41">
        <v>2003</v>
      </c>
      <c r="E25" s="80">
        <v>29.452999999999999</v>
      </c>
      <c r="F25" s="80">
        <v>2.472999999999999</v>
      </c>
    </row>
    <row r="26" spans="1:6" x14ac:dyDescent="0.2">
      <c r="A26" s="41">
        <v>29</v>
      </c>
      <c r="B26" s="53">
        <v>84</v>
      </c>
      <c r="C26" s="41" t="s">
        <v>119</v>
      </c>
      <c r="D26" s="41">
        <v>2006</v>
      </c>
      <c r="E26" s="80">
        <v>29.54</v>
      </c>
      <c r="F26" s="80">
        <v>2.5599999999999987</v>
      </c>
    </row>
    <row r="27" spans="1:6" x14ac:dyDescent="0.2">
      <c r="A27" s="41">
        <v>2</v>
      </c>
      <c r="B27" s="53">
        <v>84</v>
      </c>
      <c r="C27" s="41" t="s">
        <v>119</v>
      </c>
      <c r="D27" s="41">
        <v>2006</v>
      </c>
      <c r="E27" s="80">
        <v>29.58</v>
      </c>
      <c r="F27" s="80">
        <v>2.5999999999999979</v>
      </c>
    </row>
    <row r="28" spans="1:6" x14ac:dyDescent="0.2">
      <c r="A28" s="41">
        <v>9</v>
      </c>
      <c r="B28" s="53">
        <v>127</v>
      </c>
      <c r="C28" s="41" t="s">
        <v>142</v>
      </c>
      <c r="D28" s="41">
        <v>2004</v>
      </c>
      <c r="E28" s="80">
        <v>29.67</v>
      </c>
      <c r="F28" s="80">
        <v>2.6900000000000013</v>
      </c>
    </row>
    <row r="29" spans="1:6" x14ac:dyDescent="0.2">
      <c r="A29" s="41">
        <v>39</v>
      </c>
      <c r="B29" s="53">
        <v>127</v>
      </c>
      <c r="C29" s="41" t="s">
        <v>142</v>
      </c>
      <c r="D29" s="41">
        <v>2004</v>
      </c>
      <c r="E29" s="80">
        <v>29.68</v>
      </c>
      <c r="F29" s="80">
        <v>2.6999999999999993</v>
      </c>
    </row>
    <row r="30" spans="1:6" x14ac:dyDescent="0.2">
      <c r="A30" s="41">
        <v>75</v>
      </c>
      <c r="B30" s="53">
        <v>127</v>
      </c>
      <c r="C30" s="41" t="s">
        <v>142</v>
      </c>
      <c r="D30" s="41">
        <v>2004</v>
      </c>
      <c r="E30" s="80">
        <v>29.77</v>
      </c>
      <c r="F30" s="80">
        <v>2.7899999999999991</v>
      </c>
    </row>
    <row r="31" spans="1:6" x14ac:dyDescent="0.2">
      <c r="A31" s="41">
        <v>55</v>
      </c>
      <c r="B31" s="53">
        <v>84</v>
      </c>
      <c r="C31" s="41" t="s">
        <v>119</v>
      </c>
      <c r="D31" s="41">
        <v>2006</v>
      </c>
      <c r="E31" s="80">
        <v>29.79</v>
      </c>
      <c r="F31" s="80">
        <v>2.8099999999999987</v>
      </c>
    </row>
    <row r="32" spans="1:6" x14ac:dyDescent="0.2">
      <c r="A32" s="41">
        <v>69</v>
      </c>
      <c r="B32" s="53">
        <v>84</v>
      </c>
      <c r="C32" s="41" t="s">
        <v>119</v>
      </c>
      <c r="D32" s="41">
        <v>2006</v>
      </c>
      <c r="E32" s="80">
        <v>29.81</v>
      </c>
      <c r="F32" s="80">
        <v>2.8299999999999983</v>
      </c>
    </row>
    <row r="33" spans="1:6" x14ac:dyDescent="0.2">
      <c r="A33" s="41">
        <v>26</v>
      </c>
      <c r="B33" s="53">
        <v>127</v>
      </c>
      <c r="C33" s="41" t="s">
        <v>142</v>
      </c>
      <c r="D33" s="41">
        <v>2004</v>
      </c>
      <c r="E33" s="80">
        <v>29.95</v>
      </c>
      <c r="F33" s="80">
        <v>2.9699999999999989</v>
      </c>
    </row>
    <row r="34" spans="1:6" x14ac:dyDescent="0.2">
      <c r="A34" s="41">
        <v>43</v>
      </c>
      <c r="B34" s="53">
        <v>84</v>
      </c>
      <c r="C34" s="41" t="s">
        <v>119</v>
      </c>
      <c r="D34" s="41">
        <v>2006</v>
      </c>
      <c r="E34" s="80">
        <v>30.15</v>
      </c>
      <c r="F34" s="80">
        <v>3.1699999999999982</v>
      </c>
    </row>
    <row r="35" spans="1:6" x14ac:dyDescent="0.2">
      <c r="A35" s="41">
        <v>14</v>
      </c>
      <c r="B35" s="53">
        <v>84</v>
      </c>
      <c r="C35" s="41" t="s">
        <v>119</v>
      </c>
      <c r="D35" s="41">
        <v>2006</v>
      </c>
      <c r="E35" s="80">
        <v>30.22</v>
      </c>
      <c r="F35" s="80">
        <v>3.2399999999999984</v>
      </c>
    </row>
    <row r="36" spans="1:6" x14ac:dyDescent="0.2">
      <c r="A36" s="41">
        <v>66</v>
      </c>
      <c r="B36" s="53">
        <v>127</v>
      </c>
      <c r="C36" s="41" t="s">
        <v>142</v>
      </c>
      <c r="D36" s="41">
        <v>2004</v>
      </c>
      <c r="E36" s="80">
        <v>30.24</v>
      </c>
      <c r="F36" s="80">
        <v>3.259999999999998</v>
      </c>
    </row>
    <row r="37" spans="1:6" x14ac:dyDescent="0.2">
      <c r="A37" s="41">
        <v>22</v>
      </c>
      <c r="B37" s="53">
        <v>43</v>
      </c>
      <c r="C37" s="41" t="s">
        <v>65</v>
      </c>
      <c r="D37" s="41">
        <v>2008</v>
      </c>
      <c r="E37" s="80">
        <v>30.24</v>
      </c>
      <c r="F37" s="80">
        <v>3.259999999999998</v>
      </c>
    </row>
    <row r="38" spans="1:6" x14ac:dyDescent="0.2">
      <c r="A38" s="41">
        <v>35</v>
      </c>
      <c r="B38" s="53">
        <v>43</v>
      </c>
      <c r="C38" s="41" t="s">
        <v>65</v>
      </c>
      <c r="D38" s="41">
        <v>2008</v>
      </c>
      <c r="E38" s="80">
        <v>30.25</v>
      </c>
      <c r="F38" s="80">
        <v>3.2699999999999996</v>
      </c>
    </row>
    <row r="39" spans="1:6" x14ac:dyDescent="0.2">
      <c r="A39" s="41">
        <v>33</v>
      </c>
      <c r="B39" s="53">
        <v>82</v>
      </c>
      <c r="C39" s="41" t="s">
        <v>112</v>
      </c>
      <c r="D39" s="41">
        <v>2004</v>
      </c>
      <c r="E39" s="80">
        <v>30.25</v>
      </c>
      <c r="F39" s="80">
        <v>3.2699999999999996</v>
      </c>
    </row>
    <row r="40" spans="1:6" x14ac:dyDescent="0.2">
      <c r="A40" s="41">
        <v>23</v>
      </c>
      <c r="B40" s="53">
        <v>14</v>
      </c>
      <c r="C40" s="41" t="s">
        <v>41</v>
      </c>
      <c r="D40" s="41">
        <v>2005</v>
      </c>
      <c r="E40" s="80">
        <v>30.3</v>
      </c>
      <c r="F40" s="80">
        <v>3.3200000000000003</v>
      </c>
    </row>
    <row r="41" spans="1:6" x14ac:dyDescent="0.2">
      <c r="A41" s="41">
        <v>40</v>
      </c>
      <c r="B41" s="53">
        <v>14</v>
      </c>
      <c r="C41" s="41" t="s">
        <v>41</v>
      </c>
      <c r="D41" s="41">
        <v>2005</v>
      </c>
      <c r="E41" s="80">
        <v>30.37</v>
      </c>
      <c r="F41" s="80">
        <v>3.3900000000000006</v>
      </c>
    </row>
    <row r="42" spans="1:6" x14ac:dyDescent="0.2">
      <c r="A42" s="41">
        <v>6</v>
      </c>
      <c r="B42" s="53">
        <v>14</v>
      </c>
      <c r="C42" s="41" t="s">
        <v>41</v>
      </c>
      <c r="D42" s="41">
        <v>2005</v>
      </c>
      <c r="E42" s="80">
        <v>30.43</v>
      </c>
      <c r="F42" s="80">
        <v>3.4499999999999993</v>
      </c>
    </row>
    <row r="43" spans="1:6" x14ac:dyDescent="0.2">
      <c r="A43" s="41">
        <v>61</v>
      </c>
      <c r="B43" s="53">
        <v>74</v>
      </c>
      <c r="C43" s="41" t="s">
        <v>97</v>
      </c>
      <c r="D43" s="41">
        <v>2006</v>
      </c>
      <c r="E43" s="80">
        <v>30.5</v>
      </c>
      <c r="F43" s="80">
        <v>3.5199999999999996</v>
      </c>
    </row>
    <row r="44" spans="1:6" x14ac:dyDescent="0.2">
      <c r="A44" s="41">
        <v>53</v>
      </c>
      <c r="B44" s="53">
        <v>14</v>
      </c>
      <c r="C44" s="41" t="s">
        <v>41</v>
      </c>
      <c r="D44" s="41">
        <v>2005</v>
      </c>
      <c r="E44" s="80">
        <v>30.63</v>
      </c>
      <c r="F44" s="80">
        <v>3.6499999999999986</v>
      </c>
    </row>
    <row r="45" spans="1:6" x14ac:dyDescent="0.2">
      <c r="A45" s="41">
        <v>52</v>
      </c>
      <c r="B45" s="53">
        <v>127</v>
      </c>
      <c r="C45" s="41" t="s">
        <v>142</v>
      </c>
      <c r="D45" s="41">
        <v>2004</v>
      </c>
      <c r="E45" s="80">
        <v>30.65</v>
      </c>
      <c r="F45" s="80">
        <v>3.6699999999999982</v>
      </c>
    </row>
    <row r="46" spans="1:6" x14ac:dyDescent="0.2">
      <c r="A46" s="41">
        <v>67</v>
      </c>
      <c r="B46" s="53">
        <v>14</v>
      </c>
      <c r="C46" s="41" t="s">
        <v>41</v>
      </c>
      <c r="D46" s="41">
        <v>2005</v>
      </c>
      <c r="E46" s="80">
        <v>30.67</v>
      </c>
      <c r="F46" s="80">
        <v>3.6900000000000013</v>
      </c>
    </row>
    <row r="47" spans="1:6" x14ac:dyDescent="0.2">
      <c r="A47" s="41">
        <v>64</v>
      </c>
      <c r="B47" s="53">
        <v>43</v>
      </c>
      <c r="C47" s="41" t="s">
        <v>65</v>
      </c>
      <c r="D47" s="41">
        <v>2008</v>
      </c>
      <c r="E47" s="80">
        <v>30.67</v>
      </c>
      <c r="F47" s="80">
        <v>3.6900000000000013</v>
      </c>
    </row>
    <row r="48" spans="1:6" x14ac:dyDescent="0.2">
      <c r="A48" s="41">
        <v>47</v>
      </c>
      <c r="B48" s="53">
        <v>82</v>
      </c>
      <c r="C48" s="41" t="s">
        <v>112</v>
      </c>
      <c r="D48" s="41">
        <v>2004</v>
      </c>
      <c r="E48" s="80">
        <v>30.78</v>
      </c>
      <c r="F48" s="80">
        <v>3.8000000000000007</v>
      </c>
    </row>
    <row r="49" spans="1:6" x14ac:dyDescent="0.2">
      <c r="A49" s="41">
        <v>5</v>
      </c>
      <c r="B49" s="53">
        <v>43</v>
      </c>
      <c r="C49" s="41" t="s">
        <v>65</v>
      </c>
      <c r="D49" s="41">
        <v>2008</v>
      </c>
      <c r="E49" s="80">
        <v>30.8</v>
      </c>
      <c r="F49" s="80">
        <v>3.8200000000000003</v>
      </c>
    </row>
    <row r="50" spans="1:6" x14ac:dyDescent="0.2">
      <c r="A50" s="41">
        <v>18</v>
      </c>
      <c r="B50" s="53">
        <v>82</v>
      </c>
      <c r="C50" s="41" t="s">
        <v>112</v>
      </c>
      <c r="D50" s="41">
        <v>2004</v>
      </c>
      <c r="E50" s="80">
        <v>30.84</v>
      </c>
      <c r="F50" s="80">
        <v>3.8599999999999994</v>
      </c>
    </row>
    <row r="51" spans="1:6" x14ac:dyDescent="0.2">
      <c r="A51" s="41">
        <v>76</v>
      </c>
      <c r="B51" s="53">
        <v>14</v>
      </c>
      <c r="C51" s="41" t="s">
        <v>41</v>
      </c>
      <c r="D51" s="41">
        <v>2005</v>
      </c>
      <c r="E51" s="80">
        <v>30.94</v>
      </c>
      <c r="F51" s="80">
        <v>3.9600000000000009</v>
      </c>
    </row>
    <row r="52" spans="1:6" x14ac:dyDescent="0.2">
      <c r="A52" s="41">
        <v>59</v>
      </c>
      <c r="B52" s="53">
        <v>82</v>
      </c>
      <c r="C52" s="41" t="s">
        <v>112</v>
      </c>
      <c r="D52" s="41">
        <v>2004</v>
      </c>
      <c r="E52" s="80">
        <v>31.11</v>
      </c>
      <c r="F52" s="80">
        <v>4.129999999999999</v>
      </c>
    </row>
    <row r="53" spans="1:6" x14ac:dyDescent="0.2">
      <c r="A53" s="41">
        <v>74</v>
      </c>
      <c r="B53" s="53">
        <v>82</v>
      </c>
      <c r="C53" s="41" t="s">
        <v>112</v>
      </c>
      <c r="D53" s="41">
        <v>2004</v>
      </c>
      <c r="E53" s="80">
        <v>31.72</v>
      </c>
      <c r="F53" s="80">
        <v>4.7399999999999984</v>
      </c>
    </row>
    <row r="54" spans="1:6" x14ac:dyDescent="0.2">
      <c r="A54" s="41">
        <v>72</v>
      </c>
      <c r="B54" s="53">
        <v>38</v>
      </c>
      <c r="C54" s="41" t="s">
        <v>61</v>
      </c>
      <c r="D54" s="41">
        <v>2004</v>
      </c>
      <c r="E54" s="80">
        <v>31.96</v>
      </c>
      <c r="F54" s="80">
        <v>4.9800000000000004</v>
      </c>
    </row>
    <row r="55" spans="1:6" x14ac:dyDescent="0.2">
      <c r="A55" s="41">
        <v>60</v>
      </c>
      <c r="B55" s="53">
        <v>38</v>
      </c>
      <c r="C55" s="41" t="s">
        <v>61</v>
      </c>
      <c r="D55" s="41">
        <v>2004</v>
      </c>
      <c r="E55" s="80">
        <v>32.07</v>
      </c>
      <c r="F55" s="80">
        <v>5.09</v>
      </c>
    </row>
    <row r="56" spans="1:6" x14ac:dyDescent="0.2">
      <c r="A56" s="41">
        <v>48</v>
      </c>
      <c r="B56" s="53">
        <v>38</v>
      </c>
      <c r="C56" s="41" t="s">
        <v>61</v>
      </c>
      <c r="D56" s="41">
        <v>2004</v>
      </c>
      <c r="E56" s="80">
        <v>32.31</v>
      </c>
      <c r="F56" s="80">
        <v>5.3300000000000018</v>
      </c>
    </row>
    <row r="57" spans="1:6" x14ac:dyDescent="0.2">
      <c r="A57" s="41">
        <v>20</v>
      </c>
      <c r="B57" s="53">
        <v>38</v>
      </c>
      <c r="C57" s="41" t="s">
        <v>61</v>
      </c>
      <c r="D57" s="41">
        <v>2004</v>
      </c>
      <c r="E57" s="80">
        <v>32.380000000000003</v>
      </c>
      <c r="F57" s="80">
        <v>5.4000000000000021</v>
      </c>
    </row>
    <row r="58" spans="1:6" x14ac:dyDescent="0.2">
      <c r="A58" s="41">
        <v>36</v>
      </c>
      <c r="B58" s="53">
        <v>45</v>
      </c>
      <c r="C58" s="41" t="s">
        <v>67</v>
      </c>
      <c r="D58" s="41">
        <v>2008</v>
      </c>
      <c r="E58" s="80">
        <v>32.99</v>
      </c>
      <c r="F58" s="80">
        <v>6.0100000000000016</v>
      </c>
    </row>
    <row r="59" spans="1:6" x14ac:dyDescent="0.2">
      <c r="A59" s="41">
        <v>34</v>
      </c>
      <c r="B59" s="53">
        <v>38</v>
      </c>
      <c r="C59" s="41" t="s">
        <v>61</v>
      </c>
      <c r="D59" s="41">
        <v>2004</v>
      </c>
      <c r="E59" s="80">
        <v>33.08</v>
      </c>
      <c r="F59" s="80">
        <v>6.0999999999999979</v>
      </c>
    </row>
    <row r="60" spans="1:6" x14ac:dyDescent="0.2">
      <c r="A60" s="41">
        <v>4</v>
      </c>
      <c r="B60" s="53">
        <v>45</v>
      </c>
      <c r="C60" s="41" t="s">
        <v>67</v>
      </c>
      <c r="D60" s="41">
        <v>2008</v>
      </c>
      <c r="E60" s="80">
        <v>33.090000000000003</v>
      </c>
      <c r="F60" s="80">
        <v>6.110000000000003</v>
      </c>
    </row>
    <row r="61" spans="1:6" x14ac:dyDescent="0.2">
      <c r="A61" s="41">
        <v>8</v>
      </c>
      <c r="B61" s="53">
        <v>54</v>
      </c>
      <c r="C61" s="41" t="s">
        <v>73</v>
      </c>
      <c r="D61" s="41">
        <v>2007</v>
      </c>
      <c r="E61" s="80">
        <v>33.549999999999997</v>
      </c>
      <c r="F61" s="80">
        <v>6.5699999999999967</v>
      </c>
    </row>
    <row r="62" spans="1:6" x14ac:dyDescent="0.2">
      <c r="A62" s="41">
        <v>25</v>
      </c>
      <c r="B62" s="53">
        <v>54</v>
      </c>
      <c r="C62" s="41" t="s">
        <v>73</v>
      </c>
      <c r="D62" s="41">
        <v>2007</v>
      </c>
      <c r="E62" s="80">
        <v>33.61</v>
      </c>
      <c r="F62" s="80">
        <v>6.629999999999999</v>
      </c>
    </row>
    <row r="63" spans="1:6" x14ac:dyDescent="0.2">
      <c r="A63" s="41">
        <v>27</v>
      </c>
      <c r="B63" s="53">
        <v>93</v>
      </c>
      <c r="C63" s="41" t="s">
        <v>132</v>
      </c>
      <c r="D63" s="41">
        <v>2007</v>
      </c>
      <c r="E63" s="80">
        <v>33.65</v>
      </c>
      <c r="F63" s="80">
        <v>6.6699999999999982</v>
      </c>
    </row>
    <row r="64" spans="1:6" x14ac:dyDescent="0.2">
      <c r="A64" s="41">
        <v>12</v>
      </c>
      <c r="B64" s="53">
        <v>93</v>
      </c>
      <c r="C64" s="41" t="s">
        <v>132</v>
      </c>
      <c r="D64" s="41">
        <v>2007</v>
      </c>
      <c r="E64" s="80">
        <v>33.74</v>
      </c>
      <c r="F64" s="80">
        <v>6.7600000000000016</v>
      </c>
    </row>
    <row r="65" spans="1:6" x14ac:dyDescent="0.2">
      <c r="A65" s="41">
        <v>21</v>
      </c>
      <c r="B65" s="53">
        <v>45</v>
      </c>
      <c r="C65" s="41" t="s">
        <v>67</v>
      </c>
      <c r="D65" s="41">
        <v>2008</v>
      </c>
      <c r="E65" s="80">
        <v>33.799999999999997</v>
      </c>
      <c r="F65" s="80">
        <v>6.8199999999999967</v>
      </c>
    </row>
    <row r="66" spans="1:6" x14ac:dyDescent="0.2">
      <c r="A66" s="41">
        <v>49</v>
      </c>
      <c r="B66" s="53">
        <v>45</v>
      </c>
      <c r="C66" s="41" t="s">
        <v>67</v>
      </c>
      <c r="D66" s="41">
        <v>2008</v>
      </c>
      <c r="E66" s="80">
        <v>33.979999999999997</v>
      </c>
      <c r="F66" s="80">
        <v>6.9999999999999964</v>
      </c>
    </row>
    <row r="67" spans="1:6" x14ac:dyDescent="0.2">
      <c r="A67" s="41">
        <v>63</v>
      </c>
      <c r="B67" s="53">
        <v>45</v>
      </c>
      <c r="C67" s="41" t="s">
        <v>67</v>
      </c>
      <c r="D67" s="41">
        <v>2008</v>
      </c>
      <c r="E67" s="80">
        <v>34.25</v>
      </c>
      <c r="F67" s="80">
        <v>7.27</v>
      </c>
    </row>
    <row r="68" spans="1:6" x14ac:dyDescent="0.2">
      <c r="A68" s="41">
        <v>41</v>
      </c>
      <c r="B68" s="53">
        <v>93</v>
      </c>
      <c r="C68" s="41" t="s">
        <v>132</v>
      </c>
      <c r="D68" s="41">
        <v>2007</v>
      </c>
      <c r="E68" s="80">
        <v>34.380000000000003</v>
      </c>
      <c r="F68" s="80">
        <v>7.4000000000000021</v>
      </c>
    </row>
    <row r="69" spans="1:6" x14ac:dyDescent="0.2">
      <c r="A69" s="41">
        <v>51</v>
      </c>
      <c r="B69" s="53">
        <v>54</v>
      </c>
      <c r="C69" s="41" t="s">
        <v>73</v>
      </c>
      <c r="D69" s="41">
        <v>2007</v>
      </c>
      <c r="E69" s="80">
        <v>34.659999999999997</v>
      </c>
      <c r="F69" s="80">
        <v>7.6799999999999962</v>
      </c>
    </row>
    <row r="70" spans="1:6" x14ac:dyDescent="0.2">
      <c r="A70" s="41">
        <v>65</v>
      </c>
      <c r="B70" s="53">
        <v>54</v>
      </c>
      <c r="C70" s="41" t="s">
        <v>73</v>
      </c>
      <c r="D70" s="41">
        <v>2007</v>
      </c>
      <c r="E70" s="80">
        <v>34.82</v>
      </c>
      <c r="F70" s="80">
        <v>7.84</v>
      </c>
    </row>
    <row r="71" spans="1:6" x14ac:dyDescent="0.2">
      <c r="A71" s="41">
        <v>37</v>
      </c>
      <c r="B71" s="53">
        <v>54</v>
      </c>
      <c r="C71" s="41" t="s">
        <v>73</v>
      </c>
      <c r="D71" s="41">
        <v>2007</v>
      </c>
      <c r="E71" s="80">
        <v>34.97</v>
      </c>
      <c r="F71" s="80">
        <v>7.9899999999999984</v>
      </c>
    </row>
    <row r="72" spans="1:6" x14ac:dyDescent="0.2">
      <c r="A72" s="41">
        <v>11</v>
      </c>
      <c r="B72" s="53">
        <v>129</v>
      </c>
      <c r="C72" s="41" t="s">
        <v>145</v>
      </c>
      <c r="D72" s="41">
        <v>2009</v>
      </c>
      <c r="E72" s="80">
        <v>35.299999999999997</v>
      </c>
      <c r="F72" s="80">
        <v>8.3199999999999967</v>
      </c>
    </row>
    <row r="73" spans="1:6" x14ac:dyDescent="0.2">
      <c r="A73" s="41">
        <v>16</v>
      </c>
      <c r="B73" s="53">
        <v>55</v>
      </c>
      <c r="C73" s="41" t="s">
        <v>74</v>
      </c>
      <c r="D73" s="41">
        <v>2009</v>
      </c>
      <c r="E73" s="80">
        <v>35.564</v>
      </c>
      <c r="F73" s="80">
        <v>8.5839999999999996</v>
      </c>
    </row>
    <row r="74" spans="1:6" x14ac:dyDescent="0.2">
      <c r="A74" s="41">
        <v>54</v>
      </c>
      <c r="B74" s="53">
        <v>93</v>
      </c>
      <c r="C74" s="41" t="s">
        <v>132</v>
      </c>
      <c r="D74" s="41">
        <v>2007</v>
      </c>
      <c r="E74" s="80">
        <v>35.57</v>
      </c>
      <c r="F74" s="80">
        <v>8.59</v>
      </c>
    </row>
    <row r="75" spans="1:6" x14ac:dyDescent="0.2">
      <c r="A75" s="41">
        <v>77</v>
      </c>
      <c r="B75" s="53">
        <v>93</v>
      </c>
      <c r="C75" s="41" t="s">
        <v>132</v>
      </c>
      <c r="D75" s="41">
        <v>2007</v>
      </c>
      <c r="E75" s="80">
        <v>35.86</v>
      </c>
      <c r="F75" s="80">
        <v>8.879999999999999</v>
      </c>
    </row>
    <row r="76" spans="1:6" x14ac:dyDescent="0.2">
      <c r="A76" s="41">
        <v>10</v>
      </c>
      <c r="B76" s="53">
        <v>128</v>
      </c>
      <c r="C76" s="41" t="s">
        <v>144</v>
      </c>
      <c r="D76" s="41">
        <v>2009</v>
      </c>
      <c r="E76" s="80">
        <v>36.19</v>
      </c>
      <c r="F76" s="80">
        <v>9.2099999999999973</v>
      </c>
    </row>
    <row r="77" spans="1:6" x14ac:dyDescent="0.2">
      <c r="A77">
        <v>68</v>
      </c>
      <c r="B77" s="53">
        <v>93</v>
      </c>
      <c r="C77" s="41" t="s">
        <v>132</v>
      </c>
      <c r="D77" s="41">
        <v>2007</v>
      </c>
      <c r="E77" s="80">
        <v>37.770000000000003</v>
      </c>
      <c r="F77" s="80">
        <v>10.790000000000003</v>
      </c>
    </row>
    <row r="78" spans="1:6" x14ac:dyDescent="0.2">
      <c r="A78">
        <v>28</v>
      </c>
      <c r="B78" s="53">
        <v>94</v>
      </c>
      <c r="C78" s="41" t="s">
        <v>496</v>
      </c>
      <c r="D78" s="41">
        <v>2009</v>
      </c>
      <c r="E78" s="80">
        <v>41.17</v>
      </c>
      <c r="F78" s="80">
        <v>14.190000000000001</v>
      </c>
    </row>
    <row r="79" spans="1:6" x14ac:dyDescent="0.2">
      <c r="C79" s="41"/>
      <c r="D79" s="41"/>
      <c r="E79" s="80"/>
      <c r="F79" s="80"/>
    </row>
    <row r="80" spans="1:6" x14ac:dyDescent="0.2">
      <c r="C80" s="41"/>
      <c r="D80" s="41"/>
      <c r="E80" s="80"/>
      <c r="F80" s="80"/>
    </row>
    <row r="81" spans="3:6" x14ac:dyDescent="0.2">
      <c r="C81" s="41"/>
      <c r="D81" s="41"/>
      <c r="E81" s="80"/>
      <c r="F81" s="80"/>
    </row>
    <row r="82" spans="3:6" x14ac:dyDescent="0.2">
      <c r="C82" s="41"/>
      <c r="D82" s="41"/>
      <c r="E82" s="80"/>
      <c r="F82" s="80"/>
    </row>
    <row r="83" spans="3:6" x14ac:dyDescent="0.2">
      <c r="C83" s="41"/>
      <c r="D83" s="41"/>
      <c r="E83" s="80"/>
      <c r="F83" s="80"/>
    </row>
    <row r="84" spans="3:6" x14ac:dyDescent="0.2">
      <c r="C84" s="41"/>
      <c r="D84" s="41"/>
      <c r="E84" s="80"/>
      <c r="F84" s="80"/>
    </row>
    <row r="85" spans="3:6" x14ac:dyDescent="0.2">
      <c r="C85" s="41"/>
      <c r="D85" s="41"/>
      <c r="E85" s="80"/>
      <c r="F85" s="80"/>
    </row>
    <row r="86" spans="3:6" x14ac:dyDescent="0.2">
      <c r="C86" s="41"/>
      <c r="D86" s="41"/>
      <c r="E86" s="80"/>
      <c r="F86" s="80"/>
    </row>
    <row r="87" spans="3:6" x14ac:dyDescent="0.2">
      <c r="C87" s="41"/>
      <c r="D87" s="41"/>
      <c r="E87" s="80"/>
      <c r="F87" s="80"/>
    </row>
    <row r="88" spans="3:6" x14ac:dyDescent="0.2">
      <c r="C88" s="41"/>
      <c r="D88" s="41"/>
      <c r="E88" s="80"/>
      <c r="F88" s="80"/>
    </row>
    <row r="89" spans="3:6" x14ac:dyDescent="0.2">
      <c r="C89" s="41"/>
      <c r="D89" s="41"/>
      <c r="E89" s="80"/>
      <c r="F89" s="80"/>
    </row>
  </sheetData>
  <sortState xmlns:xlrd2="http://schemas.microsoft.com/office/spreadsheetml/2017/richdata2" ref="A2:F89">
    <sortCondition ref="E2:E89"/>
  </sortState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107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s="53" t="s">
        <v>2</v>
      </c>
      <c r="E1" t="s">
        <v>483</v>
      </c>
      <c r="F1" t="s">
        <v>199</v>
      </c>
    </row>
    <row r="2" spans="1:6" x14ac:dyDescent="0.2">
      <c r="A2">
        <v>65</v>
      </c>
      <c r="B2">
        <v>10</v>
      </c>
      <c r="C2" t="s">
        <v>32</v>
      </c>
      <c r="D2">
        <v>2001</v>
      </c>
      <c r="E2">
        <v>4.0810000000000004</v>
      </c>
    </row>
    <row r="3" spans="1:6" x14ac:dyDescent="0.2">
      <c r="A3">
        <v>86</v>
      </c>
      <c r="B3">
        <v>10</v>
      </c>
      <c r="C3" t="s">
        <v>32</v>
      </c>
      <c r="D3">
        <v>2001</v>
      </c>
      <c r="E3">
        <v>4.0869999999999997</v>
      </c>
      <c r="F3">
        <v>5.9999999999993392E-3</v>
      </c>
    </row>
    <row r="4" spans="1:6" x14ac:dyDescent="0.2">
      <c r="A4">
        <v>123</v>
      </c>
      <c r="B4">
        <v>24</v>
      </c>
      <c r="C4" t="s">
        <v>497</v>
      </c>
      <c r="D4">
        <v>2004</v>
      </c>
      <c r="E4">
        <v>4.101</v>
      </c>
      <c r="F4">
        <v>1.9999999999999574E-2</v>
      </c>
    </row>
    <row r="5" spans="1:6" x14ac:dyDescent="0.2">
      <c r="A5">
        <v>60</v>
      </c>
      <c r="B5">
        <v>24</v>
      </c>
      <c r="C5" t="s">
        <v>497</v>
      </c>
      <c r="D5">
        <v>2004</v>
      </c>
      <c r="E5">
        <v>4.1070000000000002</v>
      </c>
      <c r="F5">
        <v>2.5999999999999801E-2</v>
      </c>
    </row>
    <row r="6" spans="1:6" x14ac:dyDescent="0.2">
      <c r="A6">
        <v>118</v>
      </c>
      <c r="B6">
        <v>24</v>
      </c>
      <c r="C6" t="s">
        <v>497</v>
      </c>
      <c r="D6">
        <v>2004</v>
      </c>
      <c r="E6">
        <v>4.1130000000000004</v>
      </c>
      <c r="F6">
        <v>3.2000000000000028E-2</v>
      </c>
    </row>
    <row r="7" spans="1:6" x14ac:dyDescent="0.2">
      <c r="A7">
        <v>120</v>
      </c>
      <c r="B7">
        <v>10</v>
      </c>
      <c r="C7" t="s">
        <v>32</v>
      </c>
      <c r="D7">
        <v>2001</v>
      </c>
      <c r="E7">
        <v>4.1150000000000002</v>
      </c>
      <c r="F7">
        <v>3.3999999999999808E-2</v>
      </c>
    </row>
    <row r="8" spans="1:6" x14ac:dyDescent="0.2">
      <c r="A8">
        <v>44</v>
      </c>
      <c r="B8">
        <v>10</v>
      </c>
      <c r="C8" t="s">
        <v>32</v>
      </c>
      <c r="D8">
        <v>2001</v>
      </c>
      <c r="E8">
        <v>4.1340000000000003</v>
      </c>
      <c r="F8">
        <v>5.2999999999999936E-2</v>
      </c>
    </row>
    <row r="9" spans="1:6" x14ac:dyDescent="0.2">
      <c r="A9">
        <v>81</v>
      </c>
      <c r="B9">
        <v>24</v>
      </c>
      <c r="C9" t="s">
        <v>497</v>
      </c>
      <c r="D9">
        <v>2004</v>
      </c>
      <c r="E9">
        <v>4.1550000000000002</v>
      </c>
      <c r="F9">
        <v>7.3999999999999844E-2</v>
      </c>
    </row>
    <row r="10" spans="1:6" x14ac:dyDescent="0.2">
      <c r="A10">
        <v>56</v>
      </c>
      <c r="B10">
        <v>23</v>
      </c>
      <c r="C10" t="s">
        <v>50</v>
      </c>
      <c r="D10">
        <v>2001</v>
      </c>
      <c r="E10">
        <v>4.1680000000000001</v>
      </c>
      <c r="F10">
        <v>8.6999999999999744E-2</v>
      </c>
    </row>
    <row r="11" spans="1:6" x14ac:dyDescent="0.2">
      <c r="A11">
        <v>107</v>
      </c>
      <c r="B11">
        <v>23</v>
      </c>
      <c r="C11" t="s">
        <v>50</v>
      </c>
      <c r="D11">
        <v>2001</v>
      </c>
      <c r="E11">
        <v>4.1779999999999999</v>
      </c>
      <c r="F11">
        <v>9.6999999999999531E-2</v>
      </c>
    </row>
    <row r="12" spans="1:6" x14ac:dyDescent="0.2">
      <c r="A12">
        <v>101</v>
      </c>
      <c r="B12">
        <v>24</v>
      </c>
      <c r="C12" t="s">
        <v>497</v>
      </c>
      <c r="D12">
        <v>2004</v>
      </c>
      <c r="E12">
        <v>4.18</v>
      </c>
      <c r="F12">
        <v>9.8999999999999311E-2</v>
      </c>
    </row>
    <row r="13" spans="1:6" x14ac:dyDescent="0.2">
      <c r="A13">
        <v>38</v>
      </c>
      <c r="B13">
        <v>24</v>
      </c>
      <c r="C13" t="s">
        <v>497</v>
      </c>
      <c r="D13">
        <v>2004</v>
      </c>
      <c r="E13">
        <v>4.1829999999999998</v>
      </c>
      <c r="F13">
        <v>0.10199999999999942</v>
      </c>
    </row>
    <row r="14" spans="1:6" x14ac:dyDescent="0.2">
      <c r="A14">
        <v>47</v>
      </c>
      <c r="B14">
        <v>3</v>
      </c>
      <c r="C14" t="s">
        <v>15</v>
      </c>
      <c r="D14">
        <v>2003</v>
      </c>
      <c r="E14">
        <v>4.1849999999999996</v>
      </c>
      <c r="F14">
        <v>0.1039999999999992</v>
      </c>
    </row>
    <row r="15" spans="1:6" x14ac:dyDescent="0.2">
      <c r="A15">
        <v>113</v>
      </c>
      <c r="B15">
        <v>20</v>
      </c>
      <c r="C15" t="s">
        <v>500</v>
      </c>
      <c r="D15">
        <v>2011</v>
      </c>
      <c r="E15">
        <v>4.1959999999999997</v>
      </c>
      <c r="F15">
        <v>0.11499999999999932</v>
      </c>
    </row>
    <row r="16" spans="1:6" x14ac:dyDescent="0.2">
      <c r="A16">
        <v>82</v>
      </c>
      <c r="B16">
        <v>7</v>
      </c>
      <c r="C16" t="s">
        <v>25</v>
      </c>
      <c r="D16">
        <v>2002</v>
      </c>
      <c r="E16">
        <v>4.2119999999999997</v>
      </c>
      <c r="F16">
        <v>0.13099999999999934</v>
      </c>
    </row>
    <row r="17" spans="1:6" x14ac:dyDescent="0.2">
      <c r="A17">
        <v>36</v>
      </c>
      <c r="B17">
        <v>23</v>
      </c>
      <c r="C17" t="s">
        <v>50</v>
      </c>
      <c r="D17">
        <v>2001</v>
      </c>
      <c r="E17">
        <v>4.2149999999999999</v>
      </c>
      <c r="F17">
        <v>0.13399999999999945</v>
      </c>
    </row>
    <row r="18" spans="1:6" x14ac:dyDescent="0.2">
      <c r="A18">
        <v>61</v>
      </c>
      <c r="B18">
        <v>20</v>
      </c>
      <c r="C18" t="s">
        <v>500</v>
      </c>
      <c r="D18">
        <v>2011</v>
      </c>
      <c r="E18">
        <v>4.2210000000000001</v>
      </c>
      <c r="F18">
        <v>0.13999999999999968</v>
      </c>
    </row>
    <row r="19" spans="1:6" x14ac:dyDescent="0.2">
      <c r="A19">
        <v>21</v>
      </c>
      <c r="B19">
        <v>7</v>
      </c>
      <c r="C19" t="s">
        <v>25</v>
      </c>
      <c r="D19">
        <v>2002</v>
      </c>
      <c r="E19">
        <v>4.2229999999999999</v>
      </c>
      <c r="F19">
        <v>0.14199999999999946</v>
      </c>
    </row>
    <row r="20" spans="1:6" x14ac:dyDescent="0.2">
      <c r="A20">
        <v>89</v>
      </c>
      <c r="B20">
        <v>9</v>
      </c>
      <c r="C20" t="s">
        <v>30</v>
      </c>
      <c r="D20">
        <v>2003</v>
      </c>
      <c r="E20">
        <v>4.2279999999999998</v>
      </c>
      <c r="F20">
        <v>0.14699999999999935</v>
      </c>
    </row>
    <row r="21" spans="1:6" x14ac:dyDescent="0.2">
      <c r="A21">
        <v>119</v>
      </c>
      <c r="B21">
        <v>7</v>
      </c>
      <c r="C21" t="s">
        <v>25</v>
      </c>
      <c r="D21">
        <v>2002</v>
      </c>
      <c r="E21">
        <v>4.2370000000000001</v>
      </c>
      <c r="F21">
        <v>0.15599999999999969</v>
      </c>
    </row>
    <row r="22" spans="1:6" x14ac:dyDescent="0.2">
      <c r="A22">
        <v>31</v>
      </c>
      <c r="B22">
        <v>5</v>
      </c>
      <c r="C22" t="s">
        <v>20</v>
      </c>
      <c r="D22">
        <v>2002</v>
      </c>
      <c r="E22">
        <v>4.2530000000000001</v>
      </c>
      <c r="F22">
        <v>0.17199999999999971</v>
      </c>
    </row>
    <row r="23" spans="1:6" x14ac:dyDescent="0.2">
      <c r="A23">
        <v>79</v>
      </c>
      <c r="B23">
        <v>20</v>
      </c>
      <c r="C23" t="s">
        <v>500</v>
      </c>
      <c r="D23">
        <v>2011</v>
      </c>
      <c r="E23">
        <v>4.2539999999999996</v>
      </c>
      <c r="F23">
        <v>0.17299999999999915</v>
      </c>
    </row>
    <row r="24" spans="1:6" x14ac:dyDescent="0.2">
      <c r="A24">
        <v>102</v>
      </c>
      <c r="B24">
        <v>7</v>
      </c>
      <c r="C24" t="s">
        <v>25</v>
      </c>
      <c r="D24">
        <v>2002</v>
      </c>
      <c r="E24">
        <v>4.2560000000000002</v>
      </c>
      <c r="F24">
        <v>0.17499999999999982</v>
      </c>
    </row>
    <row r="25" spans="1:6" x14ac:dyDescent="0.2">
      <c r="A25">
        <v>70</v>
      </c>
      <c r="B25">
        <v>3</v>
      </c>
      <c r="C25" t="s">
        <v>15</v>
      </c>
      <c r="D25">
        <v>2003</v>
      </c>
      <c r="E25">
        <v>4.2690000000000001</v>
      </c>
      <c r="F25">
        <v>0.18799999999999972</v>
      </c>
    </row>
    <row r="26" spans="1:6" x14ac:dyDescent="0.2">
      <c r="A26">
        <v>75</v>
      </c>
      <c r="B26">
        <v>5</v>
      </c>
      <c r="C26" t="s">
        <v>20</v>
      </c>
      <c r="D26">
        <v>2002</v>
      </c>
      <c r="E26">
        <v>4.2699999999999996</v>
      </c>
      <c r="F26">
        <v>0.18899999999999917</v>
      </c>
    </row>
    <row r="27" spans="1:6" x14ac:dyDescent="0.2">
      <c r="A27">
        <v>46</v>
      </c>
      <c r="B27">
        <v>9</v>
      </c>
      <c r="C27" t="s">
        <v>30</v>
      </c>
      <c r="D27">
        <v>2003</v>
      </c>
      <c r="E27">
        <v>4.2750000000000004</v>
      </c>
      <c r="F27">
        <v>0.19399999999999995</v>
      </c>
    </row>
    <row r="28" spans="1:6" x14ac:dyDescent="0.2">
      <c r="A28">
        <v>24</v>
      </c>
      <c r="B28">
        <v>9</v>
      </c>
      <c r="C28" t="s">
        <v>30</v>
      </c>
      <c r="D28">
        <v>2003</v>
      </c>
      <c r="E28">
        <v>4.2809999999999997</v>
      </c>
      <c r="F28">
        <v>0.19999999999999929</v>
      </c>
    </row>
    <row r="29" spans="1:6" x14ac:dyDescent="0.2">
      <c r="A29">
        <v>99</v>
      </c>
      <c r="B29">
        <v>20</v>
      </c>
      <c r="C29" t="s">
        <v>500</v>
      </c>
      <c r="D29">
        <v>2011</v>
      </c>
      <c r="E29">
        <v>4.2850000000000001</v>
      </c>
      <c r="F29">
        <v>0.20399999999999974</v>
      </c>
    </row>
    <row r="30" spans="1:6" x14ac:dyDescent="0.2">
      <c r="A30">
        <v>32</v>
      </c>
      <c r="B30">
        <v>18</v>
      </c>
      <c r="C30" t="s">
        <v>498</v>
      </c>
      <c r="D30">
        <v>2012</v>
      </c>
      <c r="E30">
        <v>4.2880000000000003</v>
      </c>
      <c r="F30">
        <v>0.20699999999999985</v>
      </c>
    </row>
    <row r="31" spans="1:6" x14ac:dyDescent="0.2">
      <c r="A31">
        <v>22</v>
      </c>
      <c r="B31">
        <v>10</v>
      </c>
      <c r="C31" t="s">
        <v>32</v>
      </c>
      <c r="D31">
        <v>2001</v>
      </c>
      <c r="E31">
        <v>4.29</v>
      </c>
      <c r="F31">
        <v>0.20899999999999963</v>
      </c>
    </row>
    <row r="32" spans="1:6" x14ac:dyDescent="0.2">
      <c r="A32">
        <v>20</v>
      </c>
      <c r="B32">
        <v>20</v>
      </c>
      <c r="C32" t="s">
        <v>500</v>
      </c>
      <c r="D32">
        <v>2011</v>
      </c>
      <c r="E32">
        <v>4.2930000000000001</v>
      </c>
      <c r="F32">
        <v>0.21199999999999974</v>
      </c>
    </row>
    <row r="33" spans="1:6" x14ac:dyDescent="0.2">
      <c r="A33">
        <v>69</v>
      </c>
      <c r="B33">
        <v>9</v>
      </c>
      <c r="C33" t="s">
        <v>30</v>
      </c>
      <c r="D33">
        <v>2003</v>
      </c>
      <c r="E33">
        <v>4.298</v>
      </c>
      <c r="F33">
        <v>0.21699999999999964</v>
      </c>
    </row>
    <row r="34" spans="1:6" x14ac:dyDescent="0.2">
      <c r="A34">
        <v>105</v>
      </c>
      <c r="B34">
        <v>3</v>
      </c>
      <c r="C34" t="s">
        <v>15</v>
      </c>
      <c r="D34">
        <v>2003</v>
      </c>
      <c r="E34">
        <v>4.3040000000000003</v>
      </c>
      <c r="F34">
        <v>0.22299999999999986</v>
      </c>
    </row>
    <row r="35" spans="1:6" x14ac:dyDescent="0.2">
      <c r="A35">
        <v>45</v>
      </c>
      <c r="B35">
        <v>22</v>
      </c>
      <c r="C35" t="s">
        <v>49</v>
      </c>
      <c r="D35">
        <v>2004</v>
      </c>
      <c r="E35">
        <v>4.3049999999999997</v>
      </c>
      <c r="F35">
        <v>0.22399999999999931</v>
      </c>
    </row>
    <row r="36" spans="1:6" x14ac:dyDescent="0.2">
      <c r="A36">
        <v>88</v>
      </c>
      <c r="B36">
        <v>3</v>
      </c>
      <c r="C36" t="s">
        <v>15</v>
      </c>
      <c r="D36">
        <v>2003</v>
      </c>
      <c r="E36">
        <v>4.3049999999999997</v>
      </c>
      <c r="F36">
        <v>0.22399999999999931</v>
      </c>
    </row>
    <row r="37" spans="1:6" x14ac:dyDescent="0.2">
      <c r="A37">
        <v>94</v>
      </c>
      <c r="B37">
        <v>18</v>
      </c>
      <c r="C37" t="s">
        <v>498</v>
      </c>
      <c r="D37">
        <v>2012</v>
      </c>
      <c r="E37">
        <v>4.3090000000000002</v>
      </c>
      <c r="F37">
        <v>0.22799999999999976</v>
      </c>
    </row>
    <row r="38" spans="1:6" x14ac:dyDescent="0.2">
      <c r="A38">
        <v>57</v>
      </c>
      <c r="B38">
        <v>1</v>
      </c>
      <c r="C38" t="s">
        <v>9</v>
      </c>
      <c r="D38">
        <v>2005</v>
      </c>
      <c r="E38">
        <v>4.3230000000000004</v>
      </c>
      <c r="F38">
        <v>0.24199999999999999</v>
      </c>
    </row>
    <row r="39" spans="1:6" x14ac:dyDescent="0.2">
      <c r="A39">
        <v>62</v>
      </c>
      <c r="B39">
        <v>7</v>
      </c>
      <c r="C39" t="s">
        <v>25</v>
      </c>
      <c r="D39">
        <v>2002</v>
      </c>
      <c r="E39">
        <v>4.327</v>
      </c>
      <c r="F39">
        <v>0.24599999999999955</v>
      </c>
    </row>
    <row r="40" spans="1:6" x14ac:dyDescent="0.2">
      <c r="A40">
        <v>52</v>
      </c>
      <c r="B40">
        <v>18</v>
      </c>
      <c r="C40" t="s">
        <v>498</v>
      </c>
      <c r="D40">
        <v>2012</v>
      </c>
      <c r="E40">
        <v>4.3339999999999996</v>
      </c>
      <c r="F40">
        <v>0.25299999999999923</v>
      </c>
    </row>
    <row r="41" spans="1:6" x14ac:dyDescent="0.2">
      <c r="A41">
        <v>48</v>
      </c>
      <c r="B41">
        <v>2</v>
      </c>
      <c r="C41" t="s">
        <v>12</v>
      </c>
      <c r="D41">
        <v>2005</v>
      </c>
      <c r="E41">
        <v>4.3390000000000004</v>
      </c>
      <c r="F41">
        <v>0.25800000000000001</v>
      </c>
    </row>
    <row r="42" spans="1:6" x14ac:dyDescent="0.2">
      <c r="A42">
        <v>83</v>
      </c>
      <c r="B42">
        <v>22</v>
      </c>
      <c r="C42" t="s">
        <v>49</v>
      </c>
      <c r="D42">
        <v>2004</v>
      </c>
      <c r="E42">
        <v>4.343</v>
      </c>
      <c r="F42">
        <v>0.26199999999999957</v>
      </c>
    </row>
    <row r="43" spans="1:6" x14ac:dyDescent="0.2">
      <c r="A43">
        <v>66</v>
      </c>
      <c r="B43">
        <v>22</v>
      </c>
      <c r="C43" t="s">
        <v>49</v>
      </c>
      <c r="D43">
        <v>2004</v>
      </c>
      <c r="E43">
        <v>4.3499999999999996</v>
      </c>
      <c r="F43">
        <v>0.26899999999999924</v>
      </c>
    </row>
    <row r="44" spans="1:6" x14ac:dyDescent="0.2">
      <c r="A44">
        <v>72</v>
      </c>
      <c r="B44">
        <v>16</v>
      </c>
      <c r="C44" t="s">
        <v>44</v>
      </c>
      <c r="D44">
        <v>2005</v>
      </c>
      <c r="E44">
        <v>4.3529999999999998</v>
      </c>
      <c r="F44">
        <v>0.27199999999999935</v>
      </c>
    </row>
    <row r="45" spans="1:6" x14ac:dyDescent="0.2">
      <c r="A45">
        <v>93</v>
      </c>
      <c r="B45">
        <v>5</v>
      </c>
      <c r="C45" t="s">
        <v>20</v>
      </c>
      <c r="D45">
        <v>2002</v>
      </c>
      <c r="E45">
        <v>4.3550000000000004</v>
      </c>
      <c r="F45">
        <v>0.27400000000000002</v>
      </c>
    </row>
    <row r="46" spans="1:6" x14ac:dyDescent="0.2">
      <c r="A46">
        <v>103</v>
      </c>
      <c r="B46">
        <v>14</v>
      </c>
      <c r="C46" t="s">
        <v>41</v>
      </c>
      <c r="D46">
        <v>2005</v>
      </c>
      <c r="E46">
        <v>4.3550000000000004</v>
      </c>
      <c r="F46">
        <v>0.27400000000000002</v>
      </c>
    </row>
    <row r="47" spans="1:6" x14ac:dyDescent="0.2">
      <c r="A47">
        <v>13</v>
      </c>
      <c r="B47">
        <v>14</v>
      </c>
      <c r="C47" t="s">
        <v>41</v>
      </c>
      <c r="D47">
        <v>2005</v>
      </c>
      <c r="E47">
        <v>4.3600000000000003</v>
      </c>
      <c r="F47">
        <v>0.27899999999999991</v>
      </c>
    </row>
    <row r="48" spans="1:6" x14ac:dyDescent="0.2">
      <c r="A48">
        <v>27</v>
      </c>
      <c r="B48">
        <v>2</v>
      </c>
      <c r="C48" t="s">
        <v>12</v>
      </c>
      <c r="D48">
        <v>2005</v>
      </c>
      <c r="E48">
        <v>4.3650000000000002</v>
      </c>
      <c r="F48">
        <v>0.28399999999999981</v>
      </c>
    </row>
    <row r="49" spans="1:6" x14ac:dyDescent="0.2">
      <c r="A49">
        <v>124</v>
      </c>
      <c r="B49">
        <v>23</v>
      </c>
      <c r="C49" t="s">
        <v>50</v>
      </c>
      <c r="D49">
        <v>2001</v>
      </c>
      <c r="E49">
        <v>4.3710000000000004</v>
      </c>
      <c r="F49">
        <v>0.29000000000000004</v>
      </c>
    </row>
    <row r="50" spans="1:6" x14ac:dyDescent="0.2">
      <c r="A50">
        <v>74</v>
      </c>
      <c r="B50">
        <v>18</v>
      </c>
      <c r="C50" t="s">
        <v>498</v>
      </c>
      <c r="D50">
        <v>2012</v>
      </c>
      <c r="E50">
        <v>4.375</v>
      </c>
      <c r="F50">
        <v>0.29399999999999959</v>
      </c>
    </row>
    <row r="51" spans="1:6" x14ac:dyDescent="0.2">
      <c r="A51">
        <v>19</v>
      </c>
      <c r="B51">
        <v>24</v>
      </c>
      <c r="C51" t="s">
        <v>497</v>
      </c>
      <c r="D51">
        <v>2004</v>
      </c>
      <c r="E51">
        <v>4.3769999999999998</v>
      </c>
      <c r="F51">
        <v>0.29599999999999937</v>
      </c>
    </row>
    <row r="52" spans="1:6" x14ac:dyDescent="0.2">
      <c r="A52">
        <v>25</v>
      </c>
      <c r="B52">
        <v>22</v>
      </c>
      <c r="C52" t="s">
        <v>49</v>
      </c>
      <c r="D52">
        <v>2004</v>
      </c>
      <c r="E52">
        <v>4.3769999999999998</v>
      </c>
      <c r="F52">
        <v>0.29599999999999937</v>
      </c>
    </row>
    <row r="53" spans="1:6" x14ac:dyDescent="0.2">
      <c r="A53">
        <v>116</v>
      </c>
      <c r="B53">
        <v>15</v>
      </c>
      <c r="C53" t="s">
        <v>42</v>
      </c>
      <c r="D53">
        <v>2004</v>
      </c>
      <c r="E53">
        <v>4.3769999999999998</v>
      </c>
      <c r="F53">
        <v>0.29599999999999937</v>
      </c>
    </row>
    <row r="54" spans="1:6" x14ac:dyDescent="0.2">
      <c r="A54">
        <v>109</v>
      </c>
      <c r="B54">
        <v>18</v>
      </c>
      <c r="C54" t="s">
        <v>498</v>
      </c>
      <c r="D54">
        <v>2012</v>
      </c>
      <c r="E54">
        <v>4.3810000000000002</v>
      </c>
      <c r="F54">
        <v>0.29999999999999982</v>
      </c>
    </row>
    <row r="55" spans="1:6" x14ac:dyDescent="0.2">
      <c r="A55">
        <v>26</v>
      </c>
      <c r="B55">
        <v>3</v>
      </c>
      <c r="C55" t="s">
        <v>15</v>
      </c>
      <c r="D55">
        <v>2003</v>
      </c>
      <c r="E55">
        <v>4.3849999999999998</v>
      </c>
      <c r="F55">
        <v>0.30399999999999938</v>
      </c>
    </row>
    <row r="56" spans="1:6" x14ac:dyDescent="0.2">
      <c r="A56">
        <v>78</v>
      </c>
      <c r="B56">
        <v>1</v>
      </c>
      <c r="C56" t="s">
        <v>9</v>
      </c>
      <c r="D56">
        <v>2005</v>
      </c>
      <c r="E56">
        <v>4.3899999999999997</v>
      </c>
      <c r="F56">
        <v>0.30899999999999928</v>
      </c>
    </row>
    <row r="57" spans="1:6" x14ac:dyDescent="0.2">
      <c r="A57">
        <v>14</v>
      </c>
      <c r="B57">
        <v>1</v>
      </c>
      <c r="C57" t="s">
        <v>9</v>
      </c>
      <c r="D57">
        <v>2005</v>
      </c>
      <c r="E57">
        <v>4.3920000000000003</v>
      </c>
      <c r="F57">
        <v>0.31099999999999994</v>
      </c>
    </row>
    <row r="58" spans="1:6" x14ac:dyDescent="0.2">
      <c r="A58">
        <v>87</v>
      </c>
      <c r="B58">
        <v>14</v>
      </c>
      <c r="C58" t="s">
        <v>41</v>
      </c>
      <c r="D58">
        <v>2005</v>
      </c>
      <c r="E58">
        <v>4.3949999999999996</v>
      </c>
      <c r="F58">
        <v>0.31399999999999917</v>
      </c>
    </row>
    <row r="59" spans="1:6" x14ac:dyDescent="0.2">
      <c r="A59">
        <v>40</v>
      </c>
      <c r="B59">
        <v>14</v>
      </c>
      <c r="C59" t="s">
        <v>41</v>
      </c>
      <c r="D59">
        <v>2005</v>
      </c>
      <c r="E59">
        <v>4.3970000000000002</v>
      </c>
      <c r="F59">
        <v>0.31599999999999984</v>
      </c>
    </row>
    <row r="60" spans="1:6" x14ac:dyDescent="0.2">
      <c r="A60">
        <v>68</v>
      </c>
      <c r="B60">
        <v>2</v>
      </c>
      <c r="C60" t="s">
        <v>12</v>
      </c>
      <c r="D60">
        <v>2005</v>
      </c>
      <c r="E60">
        <v>4.3970000000000002</v>
      </c>
      <c r="F60">
        <v>0.31599999999999984</v>
      </c>
    </row>
    <row r="61" spans="1:6" x14ac:dyDescent="0.2">
      <c r="A61">
        <v>67</v>
      </c>
      <c r="B61">
        <v>14</v>
      </c>
      <c r="C61" t="s">
        <v>41</v>
      </c>
      <c r="D61">
        <v>2005</v>
      </c>
      <c r="E61">
        <v>4.4059999999999997</v>
      </c>
      <c r="F61">
        <v>0.32499999999999929</v>
      </c>
    </row>
    <row r="62" spans="1:6" x14ac:dyDescent="0.2">
      <c r="A62">
        <v>112</v>
      </c>
      <c r="B62">
        <v>16</v>
      </c>
      <c r="C62" t="s">
        <v>44</v>
      </c>
      <c r="D62">
        <v>2005</v>
      </c>
      <c r="E62">
        <v>4.4089999999999998</v>
      </c>
      <c r="F62">
        <v>0.3279999999999994</v>
      </c>
    </row>
    <row r="63" spans="1:6" x14ac:dyDescent="0.2">
      <c r="A63">
        <v>98</v>
      </c>
      <c r="B63">
        <v>16</v>
      </c>
      <c r="C63" t="s">
        <v>44</v>
      </c>
      <c r="D63">
        <v>2005</v>
      </c>
      <c r="E63">
        <v>4.41</v>
      </c>
      <c r="F63">
        <v>0.32899999999999974</v>
      </c>
    </row>
    <row r="64" spans="1:6" x14ac:dyDescent="0.2">
      <c r="A64">
        <v>33</v>
      </c>
      <c r="B64">
        <v>1</v>
      </c>
      <c r="C64" t="s">
        <v>9</v>
      </c>
      <c r="D64">
        <v>2005</v>
      </c>
      <c r="E64">
        <v>4.4109999999999996</v>
      </c>
      <c r="F64">
        <v>0.32999999999999918</v>
      </c>
    </row>
    <row r="65" spans="1:6" x14ac:dyDescent="0.2">
      <c r="A65">
        <v>92</v>
      </c>
      <c r="B65">
        <v>15</v>
      </c>
      <c r="C65" t="s">
        <v>42</v>
      </c>
      <c r="D65">
        <v>2004</v>
      </c>
      <c r="E65">
        <v>4.415</v>
      </c>
      <c r="F65">
        <v>0.33399999999999963</v>
      </c>
    </row>
    <row r="66" spans="1:6" x14ac:dyDescent="0.2">
      <c r="A66">
        <v>17</v>
      </c>
      <c r="B66">
        <v>4</v>
      </c>
      <c r="C66" t="s">
        <v>18</v>
      </c>
      <c r="D66">
        <v>2006</v>
      </c>
      <c r="E66">
        <v>4.4160000000000004</v>
      </c>
      <c r="F66">
        <v>0.33499999999999996</v>
      </c>
    </row>
    <row r="67" spans="1:6" x14ac:dyDescent="0.2">
      <c r="A67">
        <v>117</v>
      </c>
      <c r="B67">
        <v>4</v>
      </c>
      <c r="C67" t="s">
        <v>18</v>
      </c>
      <c r="D67">
        <v>2006</v>
      </c>
      <c r="E67">
        <v>4.4160000000000004</v>
      </c>
      <c r="F67">
        <v>0.33499999999999996</v>
      </c>
    </row>
    <row r="68" spans="1:6" x14ac:dyDescent="0.2">
      <c r="A68">
        <v>106</v>
      </c>
      <c r="B68">
        <v>2</v>
      </c>
      <c r="C68" t="s">
        <v>12</v>
      </c>
      <c r="D68">
        <v>2005</v>
      </c>
      <c r="E68">
        <v>4.4320000000000004</v>
      </c>
      <c r="F68">
        <v>0.35099999999999998</v>
      </c>
    </row>
    <row r="69" spans="1:6" x14ac:dyDescent="0.2">
      <c r="A69">
        <v>29</v>
      </c>
      <c r="B69">
        <v>16</v>
      </c>
      <c r="C69" t="s">
        <v>44</v>
      </c>
      <c r="D69">
        <v>2005</v>
      </c>
      <c r="E69">
        <v>4.4349999999999996</v>
      </c>
      <c r="F69">
        <v>0.3539999999999992</v>
      </c>
    </row>
    <row r="70" spans="1:6" x14ac:dyDescent="0.2">
      <c r="A70">
        <v>34</v>
      </c>
      <c r="B70">
        <v>4</v>
      </c>
      <c r="C70" t="s">
        <v>18</v>
      </c>
      <c r="D70">
        <v>2006</v>
      </c>
      <c r="E70">
        <v>4.4379999999999997</v>
      </c>
      <c r="F70">
        <v>0.35699999999999932</v>
      </c>
    </row>
    <row r="71" spans="1:6" x14ac:dyDescent="0.2">
      <c r="A71">
        <v>76</v>
      </c>
      <c r="B71">
        <v>4</v>
      </c>
      <c r="C71" t="s">
        <v>18</v>
      </c>
      <c r="D71">
        <v>2006</v>
      </c>
      <c r="E71">
        <v>4.4450000000000003</v>
      </c>
      <c r="F71">
        <v>0.36399999999999988</v>
      </c>
    </row>
    <row r="72" spans="1:6" x14ac:dyDescent="0.2">
      <c r="A72">
        <v>23</v>
      </c>
      <c r="B72">
        <v>19</v>
      </c>
      <c r="C72" t="s">
        <v>47</v>
      </c>
      <c r="D72">
        <v>2004</v>
      </c>
      <c r="E72">
        <v>4.4470000000000001</v>
      </c>
      <c r="F72">
        <v>0.36599999999999966</v>
      </c>
    </row>
    <row r="73" spans="1:6" x14ac:dyDescent="0.2">
      <c r="A73">
        <v>28</v>
      </c>
      <c r="B73">
        <v>15</v>
      </c>
      <c r="C73" t="s">
        <v>42</v>
      </c>
      <c r="D73">
        <v>2004</v>
      </c>
      <c r="E73">
        <v>4.4530000000000003</v>
      </c>
      <c r="F73">
        <v>0.37199999999999989</v>
      </c>
    </row>
    <row r="74" spans="1:6" x14ac:dyDescent="0.2">
      <c r="A74">
        <v>49</v>
      </c>
      <c r="B74">
        <v>16</v>
      </c>
      <c r="C74" t="s">
        <v>44</v>
      </c>
      <c r="D74">
        <v>2005</v>
      </c>
      <c r="E74">
        <v>4.4539999999999997</v>
      </c>
      <c r="F74">
        <v>0.37299999999999933</v>
      </c>
    </row>
    <row r="75" spans="1:6" x14ac:dyDescent="0.2">
      <c r="A75">
        <v>122</v>
      </c>
      <c r="B75">
        <v>1</v>
      </c>
      <c r="C75" t="s">
        <v>9</v>
      </c>
      <c r="D75">
        <v>2005</v>
      </c>
      <c r="E75">
        <v>4.4660000000000002</v>
      </c>
      <c r="F75">
        <v>0.38499999999999979</v>
      </c>
    </row>
    <row r="76" spans="1:6" x14ac:dyDescent="0.2">
      <c r="A76">
        <v>54</v>
      </c>
      <c r="B76">
        <v>4</v>
      </c>
      <c r="C76" t="s">
        <v>18</v>
      </c>
      <c r="D76">
        <v>2006</v>
      </c>
      <c r="E76">
        <v>4.468</v>
      </c>
      <c r="F76">
        <v>0.38699999999999957</v>
      </c>
    </row>
    <row r="77" spans="1:6" x14ac:dyDescent="0.2">
      <c r="A77">
        <v>63</v>
      </c>
      <c r="B77">
        <v>13</v>
      </c>
      <c r="C77" t="s">
        <v>39</v>
      </c>
      <c r="D77">
        <v>2003</v>
      </c>
      <c r="E77">
        <v>4.47</v>
      </c>
      <c r="F77">
        <v>0.38899999999999935</v>
      </c>
    </row>
    <row r="78" spans="1:6" x14ac:dyDescent="0.2">
      <c r="A78">
        <v>71</v>
      </c>
      <c r="B78">
        <v>15</v>
      </c>
      <c r="C78" t="s">
        <v>42</v>
      </c>
      <c r="D78">
        <v>2004</v>
      </c>
      <c r="E78">
        <v>4.4800000000000004</v>
      </c>
      <c r="F78">
        <v>0.39900000000000002</v>
      </c>
    </row>
    <row r="79" spans="1:6" x14ac:dyDescent="0.2">
      <c r="A79">
        <v>50</v>
      </c>
      <c r="B79">
        <v>15</v>
      </c>
      <c r="C79" t="s">
        <v>42</v>
      </c>
      <c r="D79">
        <v>2004</v>
      </c>
      <c r="E79">
        <v>4.4829999999999997</v>
      </c>
      <c r="F79">
        <v>0.40199999999999925</v>
      </c>
    </row>
    <row r="80" spans="1:6" x14ac:dyDescent="0.2">
      <c r="A80">
        <v>30</v>
      </c>
      <c r="B80">
        <v>12</v>
      </c>
      <c r="C80" t="s">
        <v>37</v>
      </c>
      <c r="D80">
        <v>2006</v>
      </c>
      <c r="E80">
        <v>4.492</v>
      </c>
      <c r="F80">
        <v>0.41099999999999959</v>
      </c>
    </row>
    <row r="81" spans="1:6" x14ac:dyDescent="0.2">
      <c r="A81">
        <v>73</v>
      </c>
      <c r="B81">
        <v>12</v>
      </c>
      <c r="C81" t="s">
        <v>37</v>
      </c>
      <c r="D81">
        <v>2006</v>
      </c>
      <c r="E81">
        <v>4.492</v>
      </c>
      <c r="F81">
        <v>0.41099999999999959</v>
      </c>
    </row>
    <row r="82" spans="1:6" x14ac:dyDescent="0.2">
      <c r="A82">
        <v>108</v>
      </c>
      <c r="B82">
        <v>5</v>
      </c>
      <c r="C82" t="s">
        <v>20</v>
      </c>
      <c r="D82">
        <v>2002</v>
      </c>
      <c r="E82">
        <v>4.5019999999999998</v>
      </c>
      <c r="F82">
        <v>0.42099999999999937</v>
      </c>
    </row>
    <row r="83" spans="1:6" x14ac:dyDescent="0.2">
      <c r="A83">
        <v>51</v>
      </c>
      <c r="B83">
        <v>12</v>
      </c>
      <c r="C83" t="s">
        <v>37</v>
      </c>
      <c r="D83">
        <v>2006</v>
      </c>
      <c r="E83">
        <v>4.5039999999999996</v>
      </c>
      <c r="F83">
        <v>0.42299999999999915</v>
      </c>
    </row>
    <row r="84" spans="1:6" x14ac:dyDescent="0.2">
      <c r="A84">
        <v>97</v>
      </c>
      <c r="B84">
        <v>12</v>
      </c>
      <c r="C84" t="s">
        <v>37</v>
      </c>
      <c r="D84">
        <v>2006</v>
      </c>
      <c r="E84">
        <v>4.5049999999999999</v>
      </c>
      <c r="F84">
        <v>0.42399999999999949</v>
      </c>
    </row>
    <row r="85" spans="1:6" x14ac:dyDescent="0.2">
      <c r="A85">
        <v>37</v>
      </c>
      <c r="B85">
        <v>13</v>
      </c>
      <c r="C85" t="s">
        <v>39</v>
      </c>
      <c r="D85">
        <v>2003</v>
      </c>
      <c r="E85">
        <v>4.5119999999999996</v>
      </c>
      <c r="F85">
        <v>0.43099999999999916</v>
      </c>
    </row>
    <row r="86" spans="1:6" x14ac:dyDescent="0.2">
      <c r="A86">
        <v>104</v>
      </c>
      <c r="B86">
        <v>13</v>
      </c>
      <c r="C86" t="s">
        <v>39</v>
      </c>
      <c r="D86">
        <v>2003</v>
      </c>
      <c r="E86">
        <v>4.5129999999999999</v>
      </c>
      <c r="F86">
        <v>0.4319999999999995</v>
      </c>
    </row>
    <row r="87" spans="1:6" x14ac:dyDescent="0.2">
      <c r="A87">
        <v>91</v>
      </c>
      <c r="B87">
        <v>19</v>
      </c>
      <c r="C87" t="s">
        <v>47</v>
      </c>
      <c r="D87">
        <v>2004</v>
      </c>
      <c r="E87">
        <v>4.5270000000000001</v>
      </c>
      <c r="F87">
        <v>0.44599999999999973</v>
      </c>
    </row>
    <row r="88" spans="1:6" x14ac:dyDescent="0.2">
      <c r="A88">
        <v>58</v>
      </c>
      <c r="B88">
        <v>9</v>
      </c>
      <c r="C88" t="s">
        <v>30</v>
      </c>
      <c r="D88">
        <v>2003</v>
      </c>
      <c r="E88">
        <v>4.5289999999999999</v>
      </c>
      <c r="F88">
        <v>0.44799999999999951</v>
      </c>
    </row>
    <row r="89" spans="1:6" x14ac:dyDescent="0.2">
      <c r="A89">
        <v>41</v>
      </c>
      <c r="B89">
        <v>26</v>
      </c>
      <c r="C89" t="s">
        <v>52</v>
      </c>
      <c r="D89">
        <v>2006</v>
      </c>
      <c r="E89">
        <v>4.55</v>
      </c>
      <c r="F89">
        <v>0.46899999999999942</v>
      </c>
    </row>
    <row r="90" spans="1:6" x14ac:dyDescent="0.2">
      <c r="A90">
        <v>110</v>
      </c>
      <c r="B90">
        <v>12</v>
      </c>
      <c r="C90" t="s">
        <v>37</v>
      </c>
      <c r="D90">
        <v>2006</v>
      </c>
      <c r="E90">
        <v>4.5549999999999997</v>
      </c>
      <c r="F90">
        <v>0.47399999999999931</v>
      </c>
    </row>
    <row r="91" spans="1:6" x14ac:dyDescent="0.2">
      <c r="A91">
        <v>53</v>
      </c>
      <c r="B91">
        <v>5</v>
      </c>
      <c r="C91" t="s">
        <v>20</v>
      </c>
      <c r="D91">
        <v>2002</v>
      </c>
      <c r="E91">
        <v>4.5570000000000004</v>
      </c>
      <c r="F91">
        <v>0.47599999999999998</v>
      </c>
    </row>
    <row r="92" spans="1:6" x14ac:dyDescent="0.2">
      <c r="A92">
        <v>16</v>
      </c>
      <c r="B92">
        <v>13</v>
      </c>
      <c r="C92" t="s">
        <v>39</v>
      </c>
      <c r="D92">
        <v>2003</v>
      </c>
      <c r="E92">
        <v>4.5579999999999998</v>
      </c>
      <c r="F92">
        <v>0.47699999999999942</v>
      </c>
    </row>
    <row r="93" spans="1:6" x14ac:dyDescent="0.2">
      <c r="A93" t="s">
        <v>494</v>
      </c>
      <c r="B93">
        <v>4</v>
      </c>
      <c r="C93" t="s">
        <v>18</v>
      </c>
      <c r="D93">
        <v>2006</v>
      </c>
      <c r="E93">
        <v>4.5640000000000001</v>
      </c>
      <c r="F93">
        <v>0.48299999999999965</v>
      </c>
    </row>
    <row r="94" spans="1:6" x14ac:dyDescent="0.2">
      <c r="A94">
        <v>84</v>
      </c>
      <c r="B94">
        <v>13</v>
      </c>
      <c r="C94" t="s">
        <v>39</v>
      </c>
      <c r="D94">
        <v>2003</v>
      </c>
      <c r="E94">
        <v>4.57</v>
      </c>
      <c r="F94">
        <v>0.48899999999999988</v>
      </c>
    </row>
    <row r="95" spans="1:6" x14ac:dyDescent="0.2">
      <c r="A95">
        <v>111</v>
      </c>
      <c r="B95">
        <v>26</v>
      </c>
      <c r="C95" t="s">
        <v>52</v>
      </c>
      <c r="D95">
        <v>2006</v>
      </c>
      <c r="E95">
        <v>4.5839999999999996</v>
      </c>
      <c r="F95">
        <v>0.50299999999999923</v>
      </c>
    </row>
    <row r="96" spans="1:6" x14ac:dyDescent="0.2">
      <c r="A96">
        <v>85</v>
      </c>
      <c r="B96">
        <v>26</v>
      </c>
      <c r="C96" t="s">
        <v>52</v>
      </c>
      <c r="D96">
        <v>2006</v>
      </c>
      <c r="E96">
        <v>4.5910000000000002</v>
      </c>
      <c r="F96">
        <v>0.50999999999999979</v>
      </c>
    </row>
    <row r="97" spans="1:6" x14ac:dyDescent="0.2">
      <c r="A97">
        <v>35</v>
      </c>
      <c r="B97">
        <v>25</v>
      </c>
      <c r="C97" t="s">
        <v>51</v>
      </c>
      <c r="D97">
        <v>2005</v>
      </c>
      <c r="E97">
        <v>4.6139999999999999</v>
      </c>
      <c r="F97">
        <v>0.53299999999999947</v>
      </c>
    </row>
    <row r="98" spans="1:6" x14ac:dyDescent="0.2">
      <c r="A98">
        <v>59</v>
      </c>
      <c r="B98">
        <v>25</v>
      </c>
      <c r="C98" t="s">
        <v>51</v>
      </c>
      <c r="D98">
        <v>2005</v>
      </c>
      <c r="E98">
        <v>4.6280000000000001</v>
      </c>
      <c r="F98">
        <v>0.54699999999999971</v>
      </c>
    </row>
    <row r="99" spans="1:6" x14ac:dyDescent="0.2">
      <c r="A99">
        <v>15</v>
      </c>
      <c r="B99">
        <v>25</v>
      </c>
      <c r="C99" t="s">
        <v>51</v>
      </c>
      <c r="D99">
        <v>2005</v>
      </c>
      <c r="E99">
        <v>4.633</v>
      </c>
      <c r="F99">
        <v>0.5519999999999996</v>
      </c>
    </row>
    <row r="100" spans="1:6" x14ac:dyDescent="0.2">
      <c r="A100">
        <v>114</v>
      </c>
      <c r="B100">
        <v>25</v>
      </c>
      <c r="C100" t="s">
        <v>51</v>
      </c>
      <c r="D100">
        <v>2005</v>
      </c>
      <c r="E100">
        <v>4.6369999999999996</v>
      </c>
      <c r="F100">
        <v>0.55599999999999916</v>
      </c>
    </row>
    <row r="101" spans="1:6" x14ac:dyDescent="0.2">
      <c r="A101">
        <v>64</v>
      </c>
      <c r="B101">
        <v>26</v>
      </c>
      <c r="C101" t="s">
        <v>52</v>
      </c>
      <c r="D101">
        <v>2006</v>
      </c>
      <c r="E101">
        <v>4.6390000000000002</v>
      </c>
      <c r="F101">
        <v>0.55799999999999983</v>
      </c>
    </row>
    <row r="102" spans="1:6" x14ac:dyDescent="0.2">
      <c r="A102">
        <v>80</v>
      </c>
      <c r="B102">
        <v>25</v>
      </c>
      <c r="C102" t="s">
        <v>51</v>
      </c>
      <c r="D102">
        <v>2005</v>
      </c>
      <c r="E102">
        <v>4.6399999999999997</v>
      </c>
      <c r="F102">
        <v>0.55899999999999928</v>
      </c>
    </row>
    <row r="103" spans="1:6" x14ac:dyDescent="0.2">
      <c r="A103">
        <v>100</v>
      </c>
      <c r="B103">
        <v>25</v>
      </c>
      <c r="C103" t="s">
        <v>51</v>
      </c>
      <c r="D103">
        <v>2005</v>
      </c>
      <c r="E103">
        <v>4.6520000000000001</v>
      </c>
      <c r="F103">
        <v>0.57099999999999973</v>
      </c>
    </row>
    <row r="104" spans="1:6" x14ac:dyDescent="0.2">
      <c r="A104">
        <v>18</v>
      </c>
      <c r="B104">
        <v>26</v>
      </c>
      <c r="C104" t="s">
        <v>52</v>
      </c>
      <c r="D104">
        <v>2006</v>
      </c>
      <c r="E104">
        <v>4.758</v>
      </c>
      <c r="F104">
        <v>0.6769999999999996</v>
      </c>
    </row>
    <row r="105" spans="1:6" x14ac:dyDescent="0.2">
      <c r="A105">
        <v>39</v>
      </c>
      <c r="B105">
        <v>19</v>
      </c>
      <c r="C105" t="s">
        <v>47</v>
      </c>
      <c r="D105">
        <v>2004</v>
      </c>
      <c r="E105">
        <v>4.8159999999999998</v>
      </c>
      <c r="F105">
        <v>0.73499999999999943</v>
      </c>
    </row>
    <row r="106" spans="1:6" x14ac:dyDescent="0.2">
      <c r="A106">
        <v>90</v>
      </c>
      <c r="B106">
        <v>2</v>
      </c>
      <c r="C106" t="s">
        <v>12</v>
      </c>
      <c r="D106">
        <v>2005</v>
      </c>
      <c r="E106">
        <v>4.8959999999999999</v>
      </c>
      <c r="F106">
        <v>0.8149999999999995</v>
      </c>
    </row>
    <row r="107" spans="1:6" x14ac:dyDescent="0.2">
      <c r="A107">
        <v>115</v>
      </c>
      <c r="B107">
        <v>19</v>
      </c>
      <c r="C107" t="s">
        <v>47</v>
      </c>
      <c r="D107">
        <v>2004</v>
      </c>
      <c r="E107">
        <v>4.9560000000000004</v>
      </c>
      <c r="F107">
        <v>0.875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5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4.33203125" customWidth="1"/>
    <col min="2" max="2" width="5.33203125" customWidth="1"/>
    <col min="3" max="3" width="16.5" customWidth="1"/>
    <col min="4" max="4" width="5" style="53" customWidth="1"/>
    <col min="5" max="1025" width="10.83203125" customWidth="1"/>
  </cols>
  <sheetData>
    <row r="1" spans="1:7" x14ac:dyDescent="0.2">
      <c r="A1" t="s">
        <v>481</v>
      </c>
      <c r="B1" t="s">
        <v>482</v>
      </c>
      <c r="C1" t="s">
        <v>1</v>
      </c>
      <c r="D1" s="53" t="s">
        <v>2</v>
      </c>
      <c r="E1" t="s">
        <v>483</v>
      </c>
      <c r="G1">
        <v>27.448</v>
      </c>
    </row>
    <row r="2" spans="1:7" x14ac:dyDescent="0.2">
      <c r="A2">
        <v>17</v>
      </c>
      <c r="B2">
        <v>8</v>
      </c>
      <c r="C2" t="s">
        <v>28</v>
      </c>
      <c r="D2" s="53">
        <v>2000</v>
      </c>
      <c r="E2">
        <v>27.448</v>
      </c>
    </row>
    <row r="3" spans="1:7" x14ac:dyDescent="0.2">
      <c r="A3">
        <v>41</v>
      </c>
      <c r="B3">
        <v>8</v>
      </c>
      <c r="C3" t="s">
        <v>28</v>
      </c>
      <c r="D3" s="53">
        <v>2000</v>
      </c>
      <c r="E3">
        <v>27.555</v>
      </c>
      <c r="F3">
        <v>0.10699999999999932</v>
      </c>
    </row>
    <row r="4" spans="1:7" x14ac:dyDescent="0.2">
      <c r="A4">
        <v>49</v>
      </c>
      <c r="B4">
        <v>8</v>
      </c>
      <c r="C4" t="s">
        <v>28</v>
      </c>
      <c r="D4" s="53">
        <v>2000</v>
      </c>
      <c r="E4">
        <v>27.763000000000002</v>
      </c>
      <c r="F4">
        <v>0.31500000000000128</v>
      </c>
    </row>
    <row r="5" spans="1:7" x14ac:dyDescent="0.2">
      <c r="A5">
        <v>59</v>
      </c>
      <c r="B5">
        <v>8</v>
      </c>
      <c r="C5" t="s">
        <v>28</v>
      </c>
      <c r="D5" s="53">
        <v>2000</v>
      </c>
      <c r="E5">
        <v>27.800999999999998</v>
      </c>
      <c r="F5">
        <v>0.35299999999999798</v>
      </c>
    </row>
    <row r="6" spans="1:7" x14ac:dyDescent="0.2">
      <c r="A6">
        <v>26</v>
      </c>
      <c r="B6">
        <v>8</v>
      </c>
      <c r="C6" t="s">
        <v>28</v>
      </c>
      <c r="D6" s="53">
        <v>2000</v>
      </c>
      <c r="E6">
        <v>27.808</v>
      </c>
      <c r="F6">
        <v>0.35999999999999943</v>
      </c>
    </row>
    <row r="7" spans="1:7" x14ac:dyDescent="0.2">
      <c r="A7">
        <v>30</v>
      </c>
      <c r="B7">
        <v>10</v>
      </c>
      <c r="C7" t="s">
        <v>32</v>
      </c>
      <c r="D7" s="53">
        <v>2001</v>
      </c>
      <c r="E7">
        <v>28.966000000000001</v>
      </c>
      <c r="F7">
        <v>1.5180000000000007</v>
      </c>
    </row>
    <row r="8" spans="1:7" x14ac:dyDescent="0.2">
      <c r="A8">
        <v>18</v>
      </c>
      <c r="B8">
        <v>10</v>
      </c>
      <c r="C8" t="s">
        <v>32</v>
      </c>
      <c r="D8" s="53">
        <v>2001</v>
      </c>
      <c r="E8">
        <v>29.260999999999999</v>
      </c>
      <c r="F8">
        <v>1.8129999999999988</v>
      </c>
    </row>
    <row r="9" spans="1:7" x14ac:dyDescent="0.2">
      <c r="A9">
        <v>52</v>
      </c>
      <c r="B9">
        <v>10</v>
      </c>
      <c r="C9" t="s">
        <v>32</v>
      </c>
      <c r="D9" s="53">
        <v>2001</v>
      </c>
      <c r="E9">
        <v>29.43</v>
      </c>
      <c r="F9">
        <v>1.9819999999999993</v>
      </c>
    </row>
    <row r="10" spans="1:7" x14ac:dyDescent="0.2">
      <c r="A10">
        <v>42</v>
      </c>
      <c r="B10">
        <v>10</v>
      </c>
      <c r="C10" t="s">
        <v>32</v>
      </c>
      <c r="D10" s="53">
        <v>2001</v>
      </c>
      <c r="E10">
        <v>29.597000000000001</v>
      </c>
      <c r="F10">
        <v>2.1490000000000009</v>
      </c>
    </row>
    <row r="11" spans="1:7" x14ac:dyDescent="0.2">
      <c r="A11">
        <v>62</v>
      </c>
      <c r="B11">
        <v>10</v>
      </c>
      <c r="C11" t="s">
        <v>32</v>
      </c>
      <c r="D11" s="53">
        <v>2001</v>
      </c>
      <c r="E11">
        <v>29.731999999999999</v>
      </c>
      <c r="F11">
        <v>2.2839999999999989</v>
      </c>
    </row>
    <row r="12" spans="1:7" x14ac:dyDescent="0.2">
      <c r="A12">
        <v>65</v>
      </c>
      <c r="B12">
        <v>3</v>
      </c>
      <c r="C12" t="s">
        <v>15</v>
      </c>
      <c r="D12" s="53">
        <v>2003</v>
      </c>
      <c r="E12">
        <v>31.161999999999999</v>
      </c>
      <c r="F12">
        <v>3.7139999999999986</v>
      </c>
    </row>
    <row r="13" spans="1:7" x14ac:dyDescent="0.2">
      <c r="A13">
        <v>23</v>
      </c>
      <c r="B13">
        <v>3</v>
      </c>
      <c r="C13" t="s">
        <v>15</v>
      </c>
      <c r="D13" s="53">
        <v>2003</v>
      </c>
      <c r="E13">
        <v>31.564</v>
      </c>
      <c r="F13">
        <v>4.1159999999999997</v>
      </c>
    </row>
    <row r="14" spans="1:7" x14ac:dyDescent="0.2">
      <c r="A14">
        <v>34</v>
      </c>
      <c r="B14">
        <v>3</v>
      </c>
      <c r="C14" t="s">
        <v>15</v>
      </c>
      <c r="D14" s="53">
        <v>2003</v>
      </c>
      <c r="E14">
        <v>31.904</v>
      </c>
      <c r="F14">
        <v>4.4559999999999995</v>
      </c>
    </row>
    <row r="15" spans="1:7" x14ac:dyDescent="0.2">
      <c r="A15">
        <v>16</v>
      </c>
      <c r="B15">
        <v>7</v>
      </c>
      <c r="C15" t="s">
        <v>25</v>
      </c>
      <c r="D15" s="53">
        <v>2002</v>
      </c>
      <c r="E15">
        <v>32</v>
      </c>
      <c r="F15">
        <v>4.5519999999999996</v>
      </c>
    </row>
    <row r="16" spans="1:7" x14ac:dyDescent="0.2">
      <c r="A16">
        <v>15</v>
      </c>
      <c r="B16">
        <v>5</v>
      </c>
      <c r="C16" t="s">
        <v>20</v>
      </c>
      <c r="D16" s="53">
        <v>2002</v>
      </c>
      <c r="E16">
        <v>32.268999999999998</v>
      </c>
      <c r="F16">
        <v>4.820999999999998</v>
      </c>
    </row>
    <row r="17" spans="1:6" x14ac:dyDescent="0.2">
      <c r="A17">
        <v>22</v>
      </c>
      <c r="B17">
        <v>9</v>
      </c>
      <c r="C17" t="s">
        <v>30</v>
      </c>
      <c r="D17" s="53">
        <v>2003</v>
      </c>
      <c r="E17">
        <v>32.362000000000002</v>
      </c>
      <c r="F17">
        <v>4.9140000000000015</v>
      </c>
    </row>
    <row r="18" spans="1:6" x14ac:dyDescent="0.2">
      <c r="A18">
        <v>56</v>
      </c>
      <c r="B18">
        <v>3</v>
      </c>
      <c r="C18" t="s">
        <v>15</v>
      </c>
      <c r="D18" s="53">
        <v>2003</v>
      </c>
      <c r="E18">
        <v>32.51</v>
      </c>
      <c r="F18">
        <v>5.0619999999999976</v>
      </c>
    </row>
    <row r="19" spans="1:6" x14ac:dyDescent="0.2">
      <c r="A19">
        <v>46</v>
      </c>
      <c r="B19">
        <v>3</v>
      </c>
      <c r="C19" t="s">
        <v>15</v>
      </c>
      <c r="D19" s="53">
        <v>2003</v>
      </c>
      <c r="E19">
        <v>32.524999999999999</v>
      </c>
      <c r="F19">
        <v>5.0769999999999982</v>
      </c>
    </row>
    <row r="20" spans="1:6" x14ac:dyDescent="0.2">
      <c r="A20">
        <v>66</v>
      </c>
      <c r="B20">
        <v>9</v>
      </c>
      <c r="C20" t="s">
        <v>30</v>
      </c>
      <c r="D20" s="53">
        <v>2003</v>
      </c>
      <c r="E20">
        <v>32.595999999999997</v>
      </c>
      <c r="F20">
        <v>5.1479999999999961</v>
      </c>
    </row>
    <row r="21" spans="1:6" x14ac:dyDescent="0.2">
      <c r="A21">
        <v>55</v>
      </c>
      <c r="B21">
        <v>9</v>
      </c>
      <c r="C21" t="s">
        <v>30</v>
      </c>
      <c r="D21" s="53">
        <v>2003</v>
      </c>
      <c r="E21">
        <v>33.084000000000003</v>
      </c>
      <c r="F21">
        <v>5.6360000000000028</v>
      </c>
    </row>
    <row r="22" spans="1:6" x14ac:dyDescent="0.2">
      <c r="A22">
        <v>33</v>
      </c>
      <c r="B22">
        <v>9</v>
      </c>
      <c r="C22" t="s">
        <v>30</v>
      </c>
      <c r="D22" s="53">
        <v>2003</v>
      </c>
      <c r="E22">
        <v>33.104999999999997</v>
      </c>
      <c r="F22">
        <v>5.6569999999999965</v>
      </c>
    </row>
    <row r="23" spans="1:6" x14ac:dyDescent="0.2">
      <c r="A23">
        <v>45</v>
      </c>
      <c r="B23">
        <v>9</v>
      </c>
      <c r="C23" t="s">
        <v>30</v>
      </c>
      <c r="D23" s="53">
        <v>2003</v>
      </c>
      <c r="E23">
        <v>33.311</v>
      </c>
      <c r="F23">
        <v>5.8629999999999995</v>
      </c>
    </row>
    <row r="24" spans="1:6" x14ac:dyDescent="0.2">
      <c r="A24">
        <v>40</v>
      </c>
      <c r="B24">
        <v>5</v>
      </c>
      <c r="C24" t="s">
        <v>20</v>
      </c>
      <c r="D24" s="53">
        <v>2002</v>
      </c>
      <c r="E24">
        <v>33.534999999999997</v>
      </c>
      <c r="F24">
        <v>6.0869999999999962</v>
      </c>
    </row>
    <row r="25" spans="1:6" x14ac:dyDescent="0.2">
      <c r="A25">
        <v>48</v>
      </c>
      <c r="B25">
        <v>1</v>
      </c>
      <c r="C25" t="s">
        <v>9</v>
      </c>
      <c r="D25" s="53">
        <v>2005</v>
      </c>
      <c r="E25">
        <v>33.744</v>
      </c>
      <c r="F25">
        <v>6.2959999999999994</v>
      </c>
    </row>
    <row r="26" spans="1:6" x14ac:dyDescent="0.2">
      <c r="A26">
        <v>60</v>
      </c>
      <c r="B26">
        <v>6</v>
      </c>
      <c r="C26" t="s">
        <v>22</v>
      </c>
      <c r="D26" s="53">
        <v>2003</v>
      </c>
      <c r="E26">
        <v>33.968000000000004</v>
      </c>
      <c r="F26">
        <v>6.5200000000000031</v>
      </c>
    </row>
    <row r="27" spans="1:6" x14ac:dyDescent="0.2">
      <c r="A27">
        <v>51</v>
      </c>
      <c r="B27">
        <v>5</v>
      </c>
      <c r="C27" t="s">
        <v>20</v>
      </c>
      <c r="D27" s="53">
        <v>2002</v>
      </c>
      <c r="E27">
        <v>34.115000000000002</v>
      </c>
      <c r="F27">
        <v>6.6670000000000016</v>
      </c>
    </row>
    <row r="28" spans="1:6" x14ac:dyDescent="0.2">
      <c r="A28">
        <v>58</v>
      </c>
      <c r="B28">
        <v>1</v>
      </c>
      <c r="C28" t="s">
        <v>9</v>
      </c>
      <c r="D28" s="53">
        <v>2005</v>
      </c>
      <c r="E28">
        <v>34.283999999999999</v>
      </c>
      <c r="F28">
        <v>6.8359999999999985</v>
      </c>
    </row>
    <row r="29" spans="1:6" x14ac:dyDescent="0.2">
      <c r="A29">
        <v>38</v>
      </c>
      <c r="B29">
        <v>6</v>
      </c>
      <c r="C29" t="s">
        <v>22</v>
      </c>
      <c r="D29" s="53">
        <v>2003</v>
      </c>
      <c r="E29">
        <v>34.405999999999999</v>
      </c>
      <c r="F29">
        <v>6.9579999999999984</v>
      </c>
    </row>
    <row r="30" spans="1:6" x14ac:dyDescent="0.2">
      <c r="A30">
        <v>50</v>
      </c>
      <c r="B30">
        <v>7</v>
      </c>
      <c r="C30" t="s">
        <v>25</v>
      </c>
      <c r="D30" s="53">
        <v>2002</v>
      </c>
      <c r="E30">
        <v>34.432000000000002</v>
      </c>
      <c r="F30">
        <v>6.9840000000000018</v>
      </c>
    </row>
    <row r="31" spans="1:6" x14ac:dyDescent="0.2">
      <c r="A31">
        <v>28</v>
      </c>
      <c r="B31">
        <v>6</v>
      </c>
      <c r="C31" t="s">
        <v>22</v>
      </c>
      <c r="D31" s="53">
        <v>2003</v>
      </c>
      <c r="E31">
        <v>34.655000000000001</v>
      </c>
      <c r="F31">
        <v>7.2070000000000007</v>
      </c>
    </row>
    <row r="32" spans="1:6" x14ac:dyDescent="0.2">
      <c r="A32">
        <v>39</v>
      </c>
      <c r="B32">
        <v>7</v>
      </c>
      <c r="C32" t="s">
        <v>25</v>
      </c>
      <c r="D32" s="53">
        <v>2002</v>
      </c>
      <c r="E32">
        <v>34.787999999999997</v>
      </c>
      <c r="F32">
        <v>7.3399999999999963</v>
      </c>
    </row>
    <row r="33" spans="1:6" x14ac:dyDescent="0.2">
      <c r="A33">
        <v>35</v>
      </c>
      <c r="B33">
        <v>1</v>
      </c>
      <c r="C33" t="s">
        <v>9</v>
      </c>
      <c r="D33" s="53">
        <v>2005</v>
      </c>
      <c r="E33">
        <v>34.819000000000003</v>
      </c>
      <c r="F33">
        <v>7.3710000000000022</v>
      </c>
    </row>
    <row r="34" spans="1:6" x14ac:dyDescent="0.2">
      <c r="A34">
        <v>14</v>
      </c>
      <c r="B34">
        <v>6</v>
      </c>
      <c r="C34" t="s">
        <v>22</v>
      </c>
      <c r="D34" s="53">
        <v>2003</v>
      </c>
      <c r="E34">
        <v>34.96</v>
      </c>
      <c r="F34">
        <v>7.5120000000000005</v>
      </c>
    </row>
    <row r="35" spans="1:6" x14ac:dyDescent="0.2">
      <c r="A35">
        <v>57</v>
      </c>
      <c r="B35">
        <v>2</v>
      </c>
      <c r="C35" t="s">
        <v>12</v>
      </c>
      <c r="D35" s="53">
        <v>2005</v>
      </c>
      <c r="E35">
        <v>35.136000000000003</v>
      </c>
      <c r="F35">
        <v>7.6880000000000024</v>
      </c>
    </row>
    <row r="36" spans="1:6" x14ac:dyDescent="0.2">
      <c r="A36">
        <v>68</v>
      </c>
      <c r="B36">
        <v>2</v>
      </c>
      <c r="C36" t="s">
        <v>12</v>
      </c>
      <c r="D36" s="53">
        <v>2005</v>
      </c>
      <c r="E36">
        <v>35.341999999999999</v>
      </c>
      <c r="F36">
        <v>7.8939999999999984</v>
      </c>
    </row>
    <row r="37" spans="1:6" x14ac:dyDescent="0.2">
      <c r="A37">
        <v>47</v>
      </c>
      <c r="B37">
        <v>2</v>
      </c>
      <c r="C37" t="s">
        <v>12</v>
      </c>
      <c r="D37" s="53">
        <v>2005</v>
      </c>
      <c r="E37">
        <v>35.445</v>
      </c>
      <c r="F37">
        <v>7.9969999999999999</v>
      </c>
    </row>
    <row r="38" spans="1:6" x14ac:dyDescent="0.2">
      <c r="A38">
        <v>21</v>
      </c>
      <c r="B38">
        <v>2</v>
      </c>
      <c r="C38" t="s">
        <v>12</v>
      </c>
      <c r="D38" s="53">
        <v>2005</v>
      </c>
      <c r="E38">
        <v>35.484999999999999</v>
      </c>
      <c r="F38">
        <v>8.036999999999999</v>
      </c>
    </row>
    <row r="39" spans="1:6" x14ac:dyDescent="0.2">
      <c r="A39">
        <v>67</v>
      </c>
      <c r="B39">
        <v>1</v>
      </c>
      <c r="C39" t="s">
        <v>9</v>
      </c>
      <c r="D39" s="53">
        <v>2005</v>
      </c>
      <c r="E39">
        <v>35.771000000000001</v>
      </c>
      <c r="F39">
        <v>8.3230000000000004</v>
      </c>
    </row>
    <row r="40" spans="1:6" x14ac:dyDescent="0.2">
      <c r="A40">
        <v>13</v>
      </c>
      <c r="B40">
        <v>4</v>
      </c>
      <c r="C40" t="s">
        <v>18</v>
      </c>
      <c r="D40" s="53">
        <v>2006</v>
      </c>
      <c r="E40">
        <v>35.914999999999999</v>
      </c>
      <c r="F40">
        <v>8.4669999999999987</v>
      </c>
    </row>
    <row r="41" spans="1:6" x14ac:dyDescent="0.2">
      <c r="A41">
        <v>36</v>
      </c>
      <c r="B41">
        <v>2</v>
      </c>
      <c r="C41" t="s">
        <v>12</v>
      </c>
      <c r="D41" s="53">
        <v>2005</v>
      </c>
      <c r="E41">
        <v>36.079000000000001</v>
      </c>
      <c r="F41">
        <v>8.6310000000000002</v>
      </c>
    </row>
    <row r="42" spans="1:6" x14ac:dyDescent="0.2">
      <c r="A42">
        <v>61</v>
      </c>
      <c r="B42">
        <v>4</v>
      </c>
      <c r="C42" t="s">
        <v>18</v>
      </c>
      <c r="D42" s="53">
        <v>2006</v>
      </c>
      <c r="E42">
        <v>36.610999999999997</v>
      </c>
      <c r="F42">
        <v>9.1629999999999967</v>
      </c>
    </row>
    <row r="43" spans="1:6" x14ac:dyDescent="0.2">
      <c r="A43">
        <v>25</v>
      </c>
      <c r="B43">
        <v>4</v>
      </c>
      <c r="C43" t="s">
        <v>18</v>
      </c>
      <c r="D43" s="53">
        <v>2006</v>
      </c>
      <c r="E43">
        <v>36.695</v>
      </c>
      <c r="F43">
        <v>9.2469999999999999</v>
      </c>
    </row>
    <row r="44" spans="1:6" x14ac:dyDescent="0.2">
      <c r="A44">
        <v>37</v>
      </c>
      <c r="B44">
        <v>4</v>
      </c>
      <c r="C44" t="s">
        <v>18</v>
      </c>
      <c r="D44" s="53">
        <v>2006</v>
      </c>
      <c r="E44">
        <v>36.756</v>
      </c>
      <c r="F44">
        <v>9.3079999999999998</v>
      </c>
    </row>
    <row r="45" spans="1:6" x14ac:dyDescent="0.2">
      <c r="A45">
        <v>24</v>
      </c>
      <c r="B45">
        <v>1</v>
      </c>
      <c r="C45" t="s">
        <v>9</v>
      </c>
      <c r="D45" s="53">
        <v>2005</v>
      </c>
      <c r="E45">
        <v>38.115000000000002</v>
      </c>
      <c r="F45">
        <v>10.667000000000002</v>
      </c>
    </row>
    <row r="46" spans="1:6" x14ac:dyDescent="0.2">
      <c r="A46">
        <v>31</v>
      </c>
      <c r="B46">
        <v>12</v>
      </c>
      <c r="C46" t="s">
        <v>37</v>
      </c>
      <c r="D46" s="53">
        <v>2006</v>
      </c>
      <c r="E46">
        <v>39.140999999999998</v>
      </c>
      <c r="F46">
        <v>11.692999999999998</v>
      </c>
    </row>
    <row r="47" spans="1:6" x14ac:dyDescent="0.2">
      <c r="A47">
        <v>19</v>
      </c>
      <c r="B47">
        <v>11</v>
      </c>
      <c r="C47" t="s">
        <v>34</v>
      </c>
      <c r="D47" s="53">
        <v>2006</v>
      </c>
      <c r="E47">
        <v>39.402000000000001</v>
      </c>
      <c r="F47">
        <v>11.954000000000001</v>
      </c>
    </row>
    <row r="48" spans="1:6" x14ac:dyDescent="0.2">
      <c r="A48">
        <v>63</v>
      </c>
      <c r="B48">
        <v>11</v>
      </c>
      <c r="C48" t="s">
        <v>34</v>
      </c>
      <c r="D48" s="53">
        <v>2006</v>
      </c>
      <c r="E48">
        <v>39.558999999999997</v>
      </c>
      <c r="F48">
        <v>12.110999999999997</v>
      </c>
    </row>
    <row r="49" spans="1:6" x14ac:dyDescent="0.2">
      <c r="A49">
        <v>54</v>
      </c>
      <c r="B49">
        <v>11</v>
      </c>
      <c r="C49" t="s">
        <v>34</v>
      </c>
      <c r="D49" s="53">
        <v>2006</v>
      </c>
      <c r="E49">
        <v>39.771000000000001</v>
      </c>
      <c r="F49">
        <v>12.323</v>
      </c>
    </row>
    <row r="50" spans="1:6" x14ac:dyDescent="0.2">
      <c r="A50">
        <v>43</v>
      </c>
      <c r="B50">
        <v>11</v>
      </c>
      <c r="C50" t="s">
        <v>34</v>
      </c>
      <c r="D50" s="53">
        <v>2006</v>
      </c>
      <c r="E50">
        <v>39.825000000000003</v>
      </c>
      <c r="F50">
        <v>12.377000000000002</v>
      </c>
    </row>
    <row r="51" spans="1:6" x14ac:dyDescent="0.2">
      <c r="A51">
        <v>44</v>
      </c>
      <c r="B51">
        <v>12</v>
      </c>
      <c r="C51" t="s">
        <v>37</v>
      </c>
      <c r="D51" s="53">
        <v>2006</v>
      </c>
      <c r="E51">
        <v>40.58</v>
      </c>
      <c r="F51">
        <v>13.131999999999998</v>
      </c>
    </row>
    <row r="52" spans="1:6" x14ac:dyDescent="0.2">
      <c r="A52">
        <v>20</v>
      </c>
      <c r="B52">
        <v>12</v>
      </c>
      <c r="C52" t="s">
        <v>37</v>
      </c>
      <c r="D52" s="53">
        <v>2006</v>
      </c>
      <c r="E52">
        <v>40.789000000000001</v>
      </c>
      <c r="F52">
        <v>13.341000000000001</v>
      </c>
    </row>
    <row r="53" spans="1:6" x14ac:dyDescent="0.2">
      <c r="A53">
        <v>32</v>
      </c>
      <c r="B53">
        <v>11</v>
      </c>
      <c r="C53" t="s">
        <v>34</v>
      </c>
      <c r="D53" s="53">
        <v>2006</v>
      </c>
      <c r="E53">
        <v>41.14</v>
      </c>
      <c r="F53">
        <v>13.692</v>
      </c>
    </row>
    <row r="54" spans="1:6" x14ac:dyDescent="0.2">
      <c r="A54">
        <v>64</v>
      </c>
      <c r="B54">
        <v>12</v>
      </c>
      <c r="C54" t="s">
        <v>37</v>
      </c>
      <c r="D54" s="53">
        <v>2006</v>
      </c>
      <c r="E54">
        <v>41.890999999999998</v>
      </c>
      <c r="F54">
        <v>14.442999999999998</v>
      </c>
    </row>
    <row r="55" spans="1:6" x14ac:dyDescent="0.2">
      <c r="A55">
        <v>53</v>
      </c>
      <c r="B55">
        <v>12</v>
      </c>
      <c r="C55" t="s">
        <v>37</v>
      </c>
      <c r="D55" s="53">
        <v>2006</v>
      </c>
      <c r="E55">
        <v>43.826999999999998</v>
      </c>
      <c r="F55">
        <v>16.378999999999998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1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3.83203125" customWidth="1"/>
    <col min="2" max="2" width="9" customWidth="1"/>
    <col min="3" max="3" width="16.5" customWidth="1"/>
    <col min="4" max="4" width="16.5" style="53" customWidth="1"/>
    <col min="5" max="5" width="6.83203125" customWidth="1"/>
    <col min="6" max="1025" width="10.83203125" customWidth="1"/>
  </cols>
  <sheetData>
    <row r="1" spans="1:7" x14ac:dyDescent="0.2">
      <c r="A1" s="77" t="s">
        <v>481</v>
      </c>
      <c r="B1" s="77" t="s">
        <v>482</v>
      </c>
      <c r="C1" s="77" t="s">
        <v>1</v>
      </c>
      <c r="D1" s="78" t="s">
        <v>495</v>
      </c>
      <c r="E1" s="77" t="s">
        <v>483</v>
      </c>
      <c r="F1" s="77" t="s">
        <v>490</v>
      </c>
      <c r="G1" s="77">
        <v>26.562999999999999</v>
      </c>
    </row>
    <row r="2" spans="1:7" x14ac:dyDescent="0.2">
      <c r="A2">
        <v>61</v>
      </c>
      <c r="B2">
        <v>8</v>
      </c>
      <c r="C2" t="s">
        <v>28</v>
      </c>
      <c r="D2" s="53">
        <v>2000</v>
      </c>
      <c r="E2">
        <v>26.562999999999999</v>
      </c>
      <c r="F2">
        <v>0</v>
      </c>
    </row>
    <row r="3" spans="1:7" x14ac:dyDescent="0.2">
      <c r="A3">
        <v>49</v>
      </c>
      <c r="B3">
        <v>8</v>
      </c>
      <c r="C3" t="s">
        <v>28</v>
      </c>
      <c r="D3" s="53">
        <v>2000</v>
      </c>
      <c r="E3">
        <v>26.786000000000001</v>
      </c>
      <c r="F3">
        <v>0.22300000000000253</v>
      </c>
    </row>
    <row r="4" spans="1:7" x14ac:dyDescent="0.2">
      <c r="A4">
        <v>37</v>
      </c>
      <c r="B4">
        <v>8</v>
      </c>
      <c r="C4" t="s">
        <v>28</v>
      </c>
      <c r="D4" s="53">
        <v>2000</v>
      </c>
      <c r="E4">
        <v>26.957000000000001</v>
      </c>
      <c r="F4">
        <v>0.3940000000000019</v>
      </c>
    </row>
    <row r="5" spans="1:7" x14ac:dyDescent="0.2">
      <c r="A5">
        <v>25</v>
      </c>
      <c r="B5">
        <v>8</v>
      </c>
      <c r="C5" t="s">
        <v>28</v>
      </c>
      <c r="D5" s="53">
        <v>2000</v>
      </c>
      <c r="E5">
        <v>27.050999999999998</v>
      </c>
      <c r="F5">
        <v>0.48799999999999955</v>
      </c>
    </row>
    <row r="6" spans="1:7" x14ac:dyDescent="0.2">
      <c r="A6">
        <v>71</v>
      </c>
      <c r="B6">
        <v>8</v>
      </c>
      <c r="C6" t="s">
        <v>28</v>
      </c>
      <c r="D6" s="53">
        <v>2000</v>
      </c>
      <c r="E6">
        <v>27.177</v>
      </c>
      <c r="F6">
        <v>0.61400000000000077</v>
      </c>
    </row>
    <row r="7" spans="1:7" x14ac:dyDescent="0.2">
      <c r="A7">
        <v>50</v>
      </c>
      <c r="B7">
        <v>10</v>
      </c>
      <c r="C7" t="s">
        <v>32</v>
      </c>
      <c r="D7" s="53">
        <v>2001</v>
      </c>
      <c r="E7">
        <v>27.672000000000001</v>
      </c>
      <c r="F7">
        <v>1.1090000000000018</v>
      </c>
    </row>
    <row r="8" spans="1:7" x14ac:dyDescent="0.2">
      <c r="A8">
        <v>38</v>
      </c>
      <c r="B8">
        <v>10</v>
      </c>
      <c r="C8" t="s">
        <v>32</v>
      </c>
      <c r="D8" s="53">
        <v>2001</v>
      </c>
      <c r="E8">
        <v>27.858000000000001</v>
      </c>
      <c r="F8">
        <v>1.2950000000000017</v>
      </c>
    </row>
    <row r="9" spans="1:7" x14ac:dyDescent="0.2">
      <c r="A9">
        <v>60</v>
      </c>
      <c r="B9">
        <v>10</v>
      </c>
      <c r="C9" t="s">
        <v>32</v>
      </c>
      <c r="D9" s="53">
        <v>2001</v>
      </c>
      <c r="E9">
        <v>27.9</v>
      </c>
      <c r="F9">
        <v>1.3369999999999997</v>
      </c>
    </row>
    <row r="10" spans="1:7" x14ac:dyDescent="0.2">
      <c r="A10">
        <v>26</v>
      </c>
      <c r="B10">
        <v>10</v>
      </c>
      <c r="C10" t="s">
        <v>32</v>
      </c>
      <c r="D10" s="53">
        <v>2001</v>
      </c>
      <c r="E10">
        <v>27.934999999999999</v>
      </c>
      <c r="F10">
        <v>1.3719999999999999</v>
      </c>
    </row>
    <row r="11" spans="1:7" x14ac:dyDescent="0.2">
      <c r="A11">
        <v>72</v>
      </c>
      <c r="B11">
        <v>10</v>
      </c>
      <c r="C11" t="s">
        <v>32</v>
      </c>
      <c r="D11" s="53">
        <v>2001</v>
      </c>
      <c r="E11">
        <v>28.245000000000001</v>
      </c>
      <c r="F11">
        <v>1.6820000000000022</v>
      </c>
    </row>
    <row r="12" spans="1:7" x14ac:dyDescent="0.2">
      <c r="A12">
        <v>42</v>
      </c>
      <c r="B12">
        <v>7</v>
      </c>
      <c r="C12" t="s">
        <v>25</v>
      </c>
      <c r="D12" s="53">
        <v>2002</v>
      </c>
      <c r="E12">
        <v>29.803000000000001</v>
      </c>
      <c r="F12">
        <v>3.240000000000002</v>
      </c>
    </row>
    <row r="13" spans="1:7" x14ac:dyDescent="0.2">
      <c r="A13">
        <v>31</v>
      </c>
      <c r="B13">
        <v>7</v>
      </c>
      <c r="C13" t="s">
        <v>25</v>
      </c>
      <c r="D13" s="53">
        <v>2002</v>
      </c>
      <c r="E13">
        <v>30.038</v>
      </c>
      <c r="F13">
        <v>3.4750000000000014</v>
      </c>
    </row>
    <row r="14" spans="1:7" x14ac:dyDescent="0.2">
      <c r="A14">
        <v>30</v>
      </c>
      <c r="B14">
        <v>5</v>
      </c>
      <c r="C14" t="s">
        <v>20</v>
      </c>
      <c r="D14" s="53">
        <v>2002</v>
      </c>
      <c r="E14">
        <v>30.138999999999999</v>
      </c>
      <c r="F14">
        <v>3.5760000000000005</v>
      </c>
    </row>
    <row r="15" spans="1:7" x14ac:dyDescent="0.2">
      <c r="A15">
        <v>70</v>
      </c>
      <c r="B15">
        <v>7</v>
      </c>
      <c r="C15" t="s">
        <v>25</v>
      </c>
      <c r="D15" s="53">
        <v>2002</v>
      </c>
      <c r="E15">
        <v>30.36</v>
      </c>
      <c r="F15">
        <v>3.7970000000000006</v>
      </c>
    </row>
    <row r="16" spans="1:7" x14ac:dyDescent="0.2">
      <c r="A16">
        <v>53</v>
      </c>
      <c r="B16">
        <v>7</v>
      </c>
      <c r="C16" t="s">
        <v>25</v>
      </c>
      <c r="D16" s="53">
        <v>2002</v>
      </c>
      <c r="E16">
        <v>30.404</v>
      </c>
      <c r="F16">
        <v>3.8410000000000011</v>
      </c>
    </row>
    <row r="17" spans="1:6" x14ac:dyDescent="0.2">
      <c r="A17">
        <v>44</v>
      </c>
      <c r="B17">
        <v>3</v>
      </c>
      <c r="C17" t="s">
        <v>15</v>
      </c>
      <c r="D17" s="53">
        <v>2003</v>
      </c>
      <c r="E17">
        <v>30.751999999999999</v>
      </c>
      <c r="F17">
        <v>4.1890000000000001</v>
      </c>
    </row>
    <row r="18" spans="1:6" x14ac:dyDescent="0.2">
      <c r="A18">
        <v>32</v>
      </c>
      <c r="B18">
        <v>3</v>
      </c>
      <c r="C18" t="s">
        <v>15</v>
      </c>
      <c r="D18" s="53">
        <v>2003</v>
      </c>
      <c r="E18">
        <v>30.806000000000001</v>
      </c>
      <c r="F18">
        <v>4.2430000000000021</v>
      </c>
    </row>
    <row r="19" spans="1:6" x14ac:dyDescent="0.2">
      <c r="A19">
        <v>68</v>
      </c>
      <c r="B19">
        <v>1</v>
      </c>
      <c r="C19" t="s">
        <v>9</v>
      </c>
      <c r="D19" s="53">
        <v>2005</v>
      </c>
      <c r="E19">
        <v>30.864000000000001</v>
      </c>
      <c r="F19">
        <v>4.3010000000000019</v>
      </c>
    </row>
    <row r="20" spans="1:6" x14ac:dyDescent="0.2">
      <c r="A20">
        <v>33</v>
      </c>
      <c r="B20">
        <v>9</v>
      </c>
      <c r="C20" t="s">
        <v>30</v>
      </c>
      <c r="D20" s="53">
        <v>2003</v>
      </c>
      <c r="E20">
        <v>31.052</v>
      </c>
      <c r="F20">
        <v>4.4890000000000008</v>
      </c>
    </row>
    <row r="21" spans="1:6" x14ac:dyDescent="0.2">
      <c r="A21">
        <v>65</v>
      </c>
      <c r="B21">
        <v>3</v>
      </c>
      <c r="C21" t="s">
        <v>15</v>
      </c>
      <c r="D21" s="53">
        <v>2003</v>
      </c>
      <c r="E21">
        <v>31.123000000000001</v>
      </c>
      <c r="F21">
        <v>4.5600000000000023</v>
      </c>
    </row>
    <row r="22" spans="1:6" x14ac:dyDescent="0.2">
      <c r="A22">
        <v>56</v>
      </c>
      <c r="B22">
        <v>3</v>
      </c>
      <c r="C22" t="s">
        <v>15</v>
      </c>
      <c r="D22" s="53">
        <v>2003</v>
      </c>
      <c r="E22">
        <v>31.331</v>
      </c>
      <c r="F22">
        <v>4.7680000000000007</v>
      </c>
    </row>
    <row r="23" spans="1:6" x14ac:dyDescent="0.2">
      <c r="A23">
        <v>23</v>
      </c>
      <c r="B23">
        <v>1</v>
      </c>
      <c r="C23" t="s">
        <v>9</v>
      </c>
      <c r="D23" s="53">
        <v>2005</v>
      </c>
      <c r="E23">
        <v>31.492999999999999</v>
      </c>
      <c r="F23">
        <v>4.93</v>
      </c>
    </row>
    <row r="24" spans="1:6" x14ac:dyDescent="0.2">
      <c r="A24">
        <v>55</v>
      </c>
      <c r="B24">
        <v>9</v>
      </c>
      <c r="C24" t="s">
        <v>30</v>
      </c>
      <c r="D24" s="53">
        <v>2003</v>
      </c>
      <c r="E24">
        <v>31.571999999999999</v>
      </c>
      <c r="F24">
        <v>5.0090000000000003</v>
      </c>
    </row>
    <row r="25" spans="1:6" x14ac:dyDescent="0.2">
      <c r="A25">
        <v>58</v>
      </c>
      <c r="B25">
        <v>1</v>
      </c>
      <c r="C25" t="s">
        <v>9</v>
      </c>
      <c r="D25" s="53">
        <v>2005</v>
      </c>
      <c r="E25">
        <v>31.577999999999999</v>
      </c>
      <c r="F25">
        <v>5.0150000000000006</v>
      </c>
    </row>
    <row r="26" spans="1:6" x14ac:dyDescent="0.2">
      <c r="A26">
        <v>45</v>
      </c>
      <c r="B26">
        <v>9</v>
      </c>
      <c r="C26" t="s">
        <v>30</v>
      </c>
      <c r="D26" s="53">
        <v>2003</v>
      </c>
      <c r="E26">
        <v>31.59</v>
      </c>
      <c r="F26">
        <v>5.027000000000001</v>
      </c>
    </row>
    <row r="27" spans="1:6" x14ac:dyDescent="0.2">
      <c r="A27">
        <v>64</v>
      </c>
      <c r="B27">
        <v>9</v>
      </c>
      <c r="C27" t="s">
        <v>30</v>
      </c>
      <c r="D27" s="53">
        <v>2003</v>
      </c>
      <c r="E27">
        <v>31.625</v>
      </c>
      <c r="F27">
        <v>5.0620000000000012</v>
      </c>
    </row>
    <row r="28" spans="1:6" x14ac:dyDescent="0.2">
      <c r="A28">
        <v>48</v>
      </c>
      <c r="B28">
        <v>1</v>
      </c>
      <c r="C28" t="s">
        <v>9</v>
      </c>
      <c r="D28" s="53">
        <v>2005</v>
      </c>
      <c r="E28">
        <v>31.835999999999999</v>
      </c>
      <c r="F28">
        <v>5.2729999999999997</v>
      </c>
    </row>
    <row r="29" spans="1:6" x14ac:dyDescent="0.2">
      <c r="A29">
        <v>35</v>
      </c>
      <c r="B29">
        <v>2</v>
      </c>
      <c r="C29" t="s">
        <v>12</v>
      </c>
      <c r="D29" s="53">
        <v>2005</v>
      </c>
      <c r="E29">
        <v>32.020000000000003</v>
      </c>
      <c r="F29">
        <v>5.4570000000000043</v>
      </c>
    </row>
    <row r="30" spans="1:6" x14ac:dyDescent="0.2">
      <c r="A30">
        <v>36</v>
      </c>
      <c r="B30">
        <v>1</v>
      </c>
      <c r="C30" t="s">
        <v>9</v>
      </c>
      <c r="D30" s="53">
        <v>2005</v>
      </c>
      <c r="E30">
        <v>32.026000000000003</v>
      </c>
      <c r="F30">
        <v>5.4630000000000045</v>
      </c>
    </row>
    <row r="31" spans="1:6" x14ac:dyDescent="0.2">
      <c r="A31">
        <v>67</v>
      </c>
      <c r="B31">
        <v>2</v>
      </c>
      <c r="C31" t="s">
        <v>12</v>
      </c>
      <c r="D31" s="53">
        <v>2005</v>
      </c>
      <c r="E31">
        <v>32.146000000000001</v>
      </c>
      <c r="F31">
        <v>5.583000000000002</v>
      </c>
    </row>
    <row r="32" spans="1:6" x14ac:dyDescent="0.2">
      <c r="A32">
        <v>34</v>
      </c>
      <c r="B32">
        <v>4</v>
      </c>
      <c r="C32" t="s">
        <v>18</v>
      </c>
      <c r="D32" s="53">
        <v>2006</v>
      </c>
      <c r="E32">
        <v>32.225999999999999</v>
      </c>
      <c r="F32">
        <v>5.6630000000000003</v>
      </c>
    </row>
    <row r="33" spans="1:6" x14ac:dyDescent="0.2">
      <c r="A33">
        <v>59</v>
      </c>
      <c r="B33">
        <v>2</v>
      </c>
      <c r="C33" t="s">
        <v>12</v>
      </c>
      <c r="D33" s="53">
        <v>2005</v>
      </c>
      <c r="E33">
        <v>32.387</v>
      </c>
      <c r="F33">
        <v>5.8240000000000016</v>
      </c>
    </row>
    <row r="34" spans="1:6" x14ac:dyDescent="0.2">
      <c r="A34">
        <v>46</v>
      </c>
      <c r="B34">
        <v>4</v>
      </c>
      <c r="C34" t="s">
        <v>18</v>
      </c>
      <c r="D34" s="53">
        <v>2006</v>
      </c>
      <c r="E34">
        <v>32.518000000000001</v>
      </c>
      <c r="F34">
        <v>5.9550000000000018</v>
      </c>
    </row>
    <row r="35" spans="1:6" x14ac:dyDescent="0.2">
      <c r="A35">
        <v>24</v>
      </c>
      <c r="B35">
        <v>2</v>
      </c>
      <c r="C35" t="s">
        <v>12</v>
      </c>
      <c r="D35" s="53">
        <v>2005</v>
      </c>
      <c r="E35">
        <v>32.527999999999999</v>
      </c>
      <c r="F35">
        <v>5.9649999999999999</v>
      </c>
    </row>
    <row r="36" spans="1:6" x14ac:dyDescent="0.2">
      <c r="A36">
        <v>69</v>
      </c>
      <c r="B36">
        <v>6</v>
      </c>
      <c r="C36" t="s">
        <v>22</v>
      </c>
      <c r="D36" s="53">
        <v>2003</v>
      </c>
      <c r="E36">
        <v>32.618000000000002</v>
      </c>
      <c r="F36">
        <v>6.0550000000000033</v>
      </c>
    </row>
    <row r="37" spans="1:6" x14ac:dyDescent="0.2">
      <c r="A37">
        <v>47</v>
      </c>
      <c r="B37">
        <v>2</v>
      </c>
      <c r="C37" t="s">
        <v>12</v>
      </c>
      <c r="D37" s="53">
        <v>2005</v>
      </c>
      <c r="E37">
        <v>32.652999999999999</v>
      </c>
      <c r="F37">
        <v>6.09</v>
      </c>
    </row>
    <row r="38" spans="1:6" x14ac:dyDescent="0.2">
      <c r="A38">
        <v>54</v>
      </c>
      <c r="B38">
        <v>6</v>
      </c>
      <c r="C38" t="s">
        <v>22</v>
      </c>
      <c r="D38" s="53">
        <v>2003</v>
      </c>
      <c r="E38">
        <v>32.706000000000003</v>
      </c>
      <c r="F38">
        <v>6.1430000000000042</v>
      </c>
    </row>
    <row r="39" spans="1:6" x14ac:dyDescent="0.2">
      <c r="A39">
        <v>29</v>
      </c>
      <c r="B39">
        <v>6</v>
      </c>
      <c r="C39" t="s">
        <v>22</v>
      </c>
      <c r="D39" s="53">
        <v>2003</v>
      </c>
      <c r="E39">
        <v>32.731999999999999</v>
      </c>
      <c r="F39">
        <v>6.1690000000000005</v>
      </c>
    </row>
    <row r="40" spans="1:6" x14ac:dyDescent="0.2">
      <c r="A40">
        <v>43</v>
      </c>
      <c r="B40">
        <v>6</v>
      </c>
      <c r="C40" t="s">
        <v>22</v>
      </c>
      <c r="D40" s="53">
        <v>2003</v>
      </c>
      <c r="E40">
        <v>32.756999999999998</v>
      </c>
      <c r="F40">
        <v>6.1939999999999991</v>
      </c>
    </row>
    <row r="41" spans="1:6" x14ac:dyDescent="0.2">
      <c r="A41">
        <v>57</v>
      </c>
      <c r="B41">
        <v>4</v>
      </c>
      <c r="C41" t="s">
        <v>18</v>
      </c>
      <c r="D41" s="53">
        <v>2006</v>
      </c>
      <c r="E41">
        <v>32.936</v>
      </c>
      <c r="F41">
        <v>6.3730000000000011</v>
      </c>
    </row>
    <row r="42" spans="1:6" x14ac:dyDescent="0.2">
      <c r="A42">
        <v>66</v>
      </c>
      <c r="B42">
        <v>4</v>
      </c>
      <c r="C42" t="s">
        <v>18</v>
      </c>
      <c r="D42" s="53">
        <v>2006</v>
      </c>
      <c r="E42">
        <v>33.377000000000002</v>
      </c>
      <c r="F42">
        <v>6.8140000000000036</v>
      </c>
    </row>
    <row r="43" spans="1:6" x14ac:dyDescent="0.2">
      <c r="A43">
        <v>41</v>
      </c>
      <c r="B43">
        <v>5</v>
      </c>
      <c r="C43" t="s">
        <v>20</v>
      </c>
      <c r="D43" s="53">
        <v>2002</v>
      </c>
      <c r="E43">
        <v>34.506</v>
      </c>
      <c r="F43">
        <v>7.9430000000000014</v>
      </c>
    </row>
    <row r="44" spans="1:6" x14ac:dyDescent="0.2">
      <c r="A44">
        <v>39</v>
      </c>
      <c r="B44">
        <v>11</v>
      </c>
      <c r="C44" t="s">
        <v>34</v>
      </c>
      <c r="D44" s="53">
        <v>2006</v>
      </c>
      <c r="E44">
        <v>35.981000000000002</v>
      </c>
      <c r="F44">
        <v>9.4180000000000028</v>
      </c>
    </row>
    <row r="45" spans="1:6" x14ac:dyDescent="0.2">
      <c r="A45">
        <v>27</v>
      </c>
      <c r="B45">
        <v>11</v>
      </c>
      <c r="C45" t="s">
        <v>34</v>
      </c>
      <c r="D45" s="53">
        <v>2006</v>
      </c>
      <c r="E45">
        <v>36</v>
      </c>
      <c r="F45">
        <v>9.4370000000000012</v>
      </c>
    </row>
    <row r="46" spans="1:6" x14ac:dyDescent="0.2">
      <c r="A46">
        <v>63</v>
      </c>
      <c r="B46">
        <v>11</v>
      </c>
      <c r="C46" t="s">
        <v>34</v>
      </c>
      <c r="D46" s="53">
        <v>2006</v>
      </c>
      <c r="E46">
        <v>36.314999999999998</v>
      </c>
      <c r="F46">
        <v>9.7519999999999989</v>
      </c>
    </row>
    <row r="47" spans="1:6" x14ac:dyDescent="0.2">
      <c r="A47">
        <v>52</v>
      </c>
      <c r="B47">
        <v>11</v>
      </c>
      <c r="C47" t="s">
        <v>34</v>
      </c>
      <c r="D47" s="53">
        <v>2006</v>
      </c>
      <c r="E47">
        <v>36.630000000000003</v>
      </c>
      <c r="F47">
        <v>10.067000000000004</v>
      </c>
    </row>
    <row r="48" spans="1:6" x14ac:dyDescent="0.2">
      <c r="A48">
        <v>28</v>
      </c>
      <c r="B48">
        <v>12</v>
      </c>
      <c r="C48" t="s">
        <v>37</v>
      </c>
      <c r="D48" s="53">
        <v>2006</v>
      </c>
      <c r="E48">
        <v>37.613999999999997</v>
      </c>
      <c r="F48">
        <v>11.050999999999998</v>
      </c>
    </row>
    <row r="49" spans="1:6" x14ac:dyDescent="0.2">
      <c r="A49">
        <v>51</v>
      </c>
      <c r="B49">
        <v>12</v>
      </c>
      <c r="C49" t="s">
        <v>37</v>
      </c>
      <c r="D49" s="53">
        <v>2006</v>
      </c>
      <c r="E49">
        <v>37.774999999999999</v>
      </c>
      <c r="F49">
        <v>11.212</v>
      </c>
    </row>
    <row r="50" spans="1:6" x14ac:dyDescent="0.2">
      <c r="A50">
        <v>62</v>
      </c>
      <c r="B50">
        <v>12</v>
      </c>
      <c r="C50" t="s">
        <v>37</v>
      </c>
      <c r="D50" s="53">
        <v>2006</v>
      </c>
      <c r="E50">
        <v>37.792000000000002</v>
      </c>
      <c r="F50">
        <v>11.229000000000003</v>
      </c>
    </row>
    <row r="51" spans="1:6" x14ac:dyDescent="0.2">
      <c r="A51">
        <v>40</v>
      </c>
      <c r="B51">
        <v>12</v>
      </c>
      <c r="C51" t="s">
        <v>37</v>
      </c>
      <c r="D51" s="53">
        <v>2006</v>
      </c>
      <c r="E51">
        <v>38.023000000000003</v>
      </c>
      <c r="F51">
        <v>11.460000000000004</v>
      </c>
    </row>
  </sheetData>
  <autoFilter ref="A1:G51" xr:uid="{00000000-0009-0000-0000-00002F000000}"/>
  <pageMargins left="0.7" right="0.7" top="0.78749999999999998" bottom="0.78749999999999998" header="0.51180555555555496" footer="0.51180555555555496"/>
  <pageSetup firstPageNumber="0" orientation="portrait" horizontalDpi="300" verticalDpi="300"/>
  <drawing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D184"/>
  <sheetViews>
    <sheetView zoomScaleNormal="100" workbookViewId="0">
      <selection sqref="A1:D1048576"/>
    </sheetView>
  </sheetViews>
  <sheetFormatPr baseColWidth="10" defaultColWidth="8.83203125" defaultRowHeight="15" x14ac:dyDescent="0.2"/>
  <cols>
    <col min="1" max="1" width="5.83203125" customWidth="1"/>
    <col min="2" max="2" width="6.33203125" customWidth="1"/>
    <col min="3" max="3" width="16.83203125" customWidth="1"/>
    <col min="4" max="4" width="16.5" style="53" customWidth="1"/>
    <col min="5" max="5" width="6.83203125" customWidth="1"/>
    <col min="6" max="6" width="9" customWidth="1"/>
    <col min="7" max="9" width="6" customWidth="1"/>
    <col min="10" max="1025" width="10.83203125" customWidth="1"/>
  </cols>
  <sheetData>
    <row r="1" spans="1:4" ht="17.25" customHeight="1" x14ac:dyDescent="0.2">
      <c r="A1" t="s">
        <v>481</v>
      </c>
      <c r="B1" t="s">
        <v>482</v>
      </c>
      <c r="C1" t="s">
        <v>1</v>
      </c>
      <c r="D1" s="53" t="s">
        <v>483</v>
      </c>
    </row>
    <row r="2" spans="1:4" ht="17.25" customHeight="1" x14ac:dyDescent="0.2">
      <c r="A2">
        <v>152</v>
      </c>
      <c r="B2">
        <v>6</v>
      </c>
      <c r="C2" t="s">
        <v>22</v>
      </c>
      <c r="D2" s="53">
        <v>6.0540000000000003</v>
      </c>
    </row>
    <row r="3" spans="1:4" ht="17.25" customHeight="1" x14ac:dyDescent="0.2">
      <c r="A3">
        <v>80</v>
      </c>
      <c r="B3">
        <v>6</v>
      </c>
      <c r="C3" t="s">
        <v>22</v>
      </c>
      <c r="D3" s="53">
        <v>6.0709999999999997</v>
      </c>
    </row>
    <row r="4" spans="1:4" ht="17.25" customHeight="1" x14ac:dyDescent="0.2">
      <c r="A4">
        <v>164</v>
      </c>
      <c r="B4">
        <v>6</v>
      </c>
      <c r="C4" t="s">
        <v>22</v>
      </c>
      <c r="D4" s="53">
        <v>6.0780000000000003</v>
      </c>
    </row>
    <row r="5" spans="1:4" ht="17.25" customHeight="1" x14ac:dyDescent="0.2">
      <c r="A5">
        <v>92</v>
      </c>
      <c r="B5">
        <v>6</v>
      </c>
      <c r="C5" t="s">
        <v>22</v>
      </c>
      <c r="D5" s="53">
        <v>6.0869999999999997</v>
      </c>
    </row>
    <row r="6" spans="1:4" ht="17.25" customHeight="1" x14ac:dyDescent="0.2">
      <c r="A6">
        <v>46</v>
      </c>
      <c r="B6">
        <v>6</v>
      </c>
      <c r="C6" t="s">
        <v>22</v>
      </c>
      <c r="D6" s="53">
        <v>6.1079999999999997</v>
      </c>
    </row>
    <row r="7" spans="1:4" ht="17.25" customHeight="1" x14ac:dyDescent="0.2">
      <c r="A7">
        <v>10</v>
      </c>
      <c r="B7">
        <v>6</v>
      </c>
      <c r="C7" t="s">
        <v>22</v>
      </c>
      <c r="D7" s="53">
        <v>6.1269999999999998</v>
      </c>
    </row>
    <row r="8" spans="1:4" ht="17.25" customHeight="1" x14ac:dyDescent="0.2">
      <c r="A8">
        <v>68</v>
      </c>
      <c r="B8">
        <v>6</v>
      </c>
      <c r="C8" t="s">
        <v>22</v>
      </c>
      <c r="D8" s="53">
        <v>6.1609999999999996</v>
      </c>
    </row>
    <row r="9" spans="1:4" ht="17.25" customHeight="1" x14ac:dyDescent="0.2">
      <c r="A9">
        <v>34</v>
      </c>
      <c r="B9">
        <v>6</v>
      </c>
      <c r="C9" t="s">
        <v>22</v>
      </c>
      <c r="D9" s="53">
        <v>6.21</v>
      </c>
    </row>
    <row r="10" spans="1:4" ht="17.25" customHeight="1" x14ac:dyDescent="0.2">
      <c r="A10">
        <v>58</v>
      </c>
      <c r="B10">
        <v>6</v>
      </c>
      <c r="C10" t="s">
        <v>22</v>
      </c>
      <c r="D10" s="53">
        <v>6.3410000000000002</v>
      </c>
    </row>
    <row r="11" spans="1:4" ht="17.25" customHeight="1" x14ac:dyDescent="0.2">
      <c r="A11">
        <v>117</v>
      </c>
      <c r="B11">
        <v>6</v>
      </c>
      <c r="C11" t="s">
        <v>22</v>
      </c>
      <c r="D11" s="53">
        <v>6.3659999999999997</v>
      </c>
    </row>
    <row r="12" spans="1:4" ht="17.25" customHeight="1" x14ac:dyDescent="0.2">
      <c r="A12">
        <v>178</v>
      </c>
      <c r="B12">
        <v>6</v>
      </c>
      <c r="C12" t="s">
        <v>22</v>
      </c>
      <c r="D12" s="53">
        <v>6.4269999999999996</v>
      </c>
    </row>
    <row r="13" spans="1:4" ht="17.25" customHeight="1" x14ac:dyDescent="0.2">
      <c r="A13">
        <v>129</v>
      </c>
      <c r="B13">
        <v>6</v>
      </c>
      <c r="C13" t="s">
        <v>22</v>
      </c>
      <c r="D13" s="53">
        <v>8.0969999999999995</v>
      </c>
    </row>
    <row r="14" spans="1:4" ht="17.25" customHeight="1" x14ac:dyDescent="0.2">
      <c r="A14">
        <v>140</v>
      </c>
      <c r="B14">
        <v>6</v>
      </c>
      <c r="C14" t="s">
        <v>22</v>
      </c>
      <c r="D14" s="53">
        <v>19.687999999999999</v>
      </c>
    </row>
    <row r="15" spans="1:4" ht="17.25" customHeight="1" x14ac:dyDescent="0.2">
      <c r="A15">
        <v>7</v>
      </c>
      <c r="B15">
        <v>8</v>
      </c>
      <c r="C15" t="s">
        <v>28</v>
      </c>
      <c r="D15" s="53">
        <v>5.6760000000000002</v>
      </c>
    </row>
    <row r="16" spans="1:4" ht="17.25" customHeight="1" x14ac:dyDescent="0.2">
      <c r="A16">
        <v>109</v>
      </c>
      <c r="B16">
        <v>8</v>
      </c>
      <c r="C16" t="s">
        <v>28</v>
      </c>
      <c r="D16" s="53">
        <v>5.7050000000000001</v>
      </c>
    </row>
    <row r="17" spans="1:4" ht="17.25" customHeight="1" x14ac:dyDescent="0.2">
      <c r="A17">
        <v>96</v>
      </c>
      <c r="B17">
        <v>8</v>
      </c>
      <c r="C17" t="s">
        <v>28</v>
      </c>
      <c r="D17" s="53">
        <v>5.7149999999999999</v>
      </c>
    </row>
    <row r="18" spans="1:4" ht="17.25" customHeight="1" x14ac:dyDescent="0.2">
      <c r="A18">
        <v>48</v>
      </c>
      <c r="B18">
        <v>8</v>
      </c>
      <c r="C18" t="s">
        <v>28</v>
      </c>
      <c r="D18" s="53">
        <v>5.7229999999999999</v>
      </c>
    </row>
    <row r="19" spans="1:4" ht="17.25" customHeight="1" x14ac:dyDescent="0.2">
      <c r="A19">
        <v>120</v>
      </c>
      <c r="B19">
        <v>8</v>
      </c>
      <c r="C19" t="s">
        <v>28</v>
      </c>
      <c r="D19" s="53">
        <v>5.7270000000000003</v>
      </c>
    </row>
    <row r="20" spans="1:4" ht="17.25" customHeight="1" x14ac:dyDescent="0.2">
      <c r="A20">
        <v>156</v>
      </c>
      <c r="B20">
        <v>8</v>
      </c>
      <c r="C20" t="s">
        <v>28</v>
      </c>
      <c r="D20" s="53">
        <v>5.734</v>
      </c>
    </row>
    <row r="21" spans="1:4" ht="17.25" customHeight="1" x14ac:dyDescent="0.2">
      <c r="A21">
        <v>170</v>
      </c>
      <c r="B21">
        <v>8</v>
      </c>
      <c r="C21" t="s">
        <v>28</v>
      </c>
      <c r="D21" s="53">
        <v>5.92</v>
      </c>
    </row>
    <row r="22" spans="1:4" ht="17.25" customHeight="1" x14ac:dyDescent="0.2">
      <c r="A22">
        <v>19</v>
      </c>
      <c r="B22">
        <v>8</v>
      </c>
      <c r="C22" t="s">
        <v>28</v>
      </c>
      <c r="D22" s="53">
        <v>5.9269999999999996</v>
      </c>
    </row>
    <row r="23" spans="1:4" ht="17.25" customHeight="1" x14ac:dyDescent="0.2">
      <c r="A23">
        <v>71</v>
      </c>
      <c r="B23">
        <v>8</v>
      </c>
      <c r="C23" t="s">
        <v>28</v>
      </c>
      <c r="D23" s="53">
        <v>6.0229999999999997</v>
      </c>
    </row>
    <row r="24" spans="1:4" ht="17.25" customHeight="1" x14ac:dyDescent="0.2">
      <c r="A24">
        <v>36</v>
      </c>
      <c r="B24">
        <v>8</v>
      </c>
      <c r="C24" t="s">
        <v>28</v>
      </c>
      <c r="D24" s="53">
        <v>6.1120000000000001</v>
      </c>
    </row>
    <row r="25" spans="1:4" ht="17.25" customHeight="1" x14ac:dyDescent="0.2">
      <c r="A25">
        <v>132</v>
      </c>
      <c r="B25">
        <v>8</v>
      </c>
      <c r="C25" t="s">
        <v>28</v>
      </c>
      <c r="D25" s="53">
        <v>6.1719999999999997</v>
      </c>
    </row>
    <row r="26" spans="1:4" ht="17.25" customHeight="1" x14ac:dyDescent="0.2">
      <c r="A26">
        <v>59</v>
      </c>
      <c r="B26">
        <v>8</v>
      </c>
      <c r="C26" t="s">
        <v>28</v>
      </c>
      <c r="D26" s="53">
        <v>6.37</v>
      </c>
    </row>
    <row r="27" spans="1:4" ht="17.25" customHeight="1" x14ac:dyDescent="0.2">
      <c r="A27">
        <v>84</v>
      </c>
      <c r="B27">
        <v>8</v>
      </c>
      <c r="C27" t="s">
        <v>28</v>
      </c>
      <c r="D27" s="53">
        <v>13.18</v>
      </c>
    </row>
    <row r="28" spans="1:4" ht="17.25" customHeight="1" x14ac:dyDescent="0.2">
      <c r="A28">
        <v>144</v>
      </c>
      <c r="B28">
        <v>8</v>
      </c>
      <c r="C28" t="s">
        <v>28</v>
      </c>
      <c r="D28" s="53">
        <v>23.456</v>
      </c>
    </row>
    <row r="29" spans="1:4" ht="17.25" customHeight="1" x14ac:dyDescent="0.2">
      <c r="A29">
        <v>77</v>
      </c>
      <c r="B29">
        <v>3</v>
      </c>
      <c r="C29" t="s">
        <v>15</v>
      </c>
      <c r="D29" s="53">
        <v>5.7930000000000001</v>
      </c>
    </row>
    <row r="30" spans="1:4" ht="17.25" customHeight="1" x14ac:dyDescent="0.2">
      <c r="A30">
        <v>28</v>
      </c>
      <c r="B30">
        <v>3</v>
      </c>
      <c r="C30" t="s">
        <v>15</v>
      </c>
      <c r="D30" s="53">
        <v>5.8550000000000004</v>
      </c>
    </row>
    <row r="31" spans="1:4" ht="17.25" customHeight="1" x14ac:dyDescent="0.2">
      <c r="A31">
        <v>89</v>
      </c>
      <c r="B31">
        <v>3</v>
      </c>
      <c r="C31" t="s">
        <v>15</v>
      </c>
      <c r="D31" s="53">
        <v>5.8959999999999999</v>
      </c>
    </row>
    <row r="32" spans="1:4" ht="17.25" customHeight="1" x14ac:dyDescent="0.2">
      <c r="A32">
        <v>65</v>
      </c>
      <c r="B32">
        <v>3</v>
      </c>
      <c r="C32" t="s">
        <v>15</v>
      </c>
      <c r="D32" s="53">
        <v>5.9269999999999996</v>
      </c>
    </row>
    <row r="33" spans="1:4" ht="17.25" customHeight="1" x14ac:dyDescent="0.2">
      <c r="A33">
        <v>40</v>
      </c>
      <c r="B33">
        <v>3</v>
      </c>
      <c r="C33" t="s">
        <v>15</v>
      </c>
      <c r="D33" s="53">
        <v>5.9390000000000001</v>
      </c>
    </row>
    <row r="34" spans="1:4" ht="17.25" customHeight="1" x14ac:dyDescent="0.2">
      <c r="A34">
        <v>15</v>
      </c>
      <c r="B34">
        <v>3</v>
      </c>
      <c r="C34" t="s">
        <v>15</v>
      </c>
      <c r="D34" s="53">
        <v>5.9589999999999996</v>
      </c>
    </row>
    <row r="35" spans="1:4" ht="17.25" customHeight="1" x14ac:dyDescent="0.2">
      <c r="A35">
        <v>137</v>
      </c>
      <c r="B35">
        <v>3</v>
      </c>
      <c r="C35" t="s">
        <v>15</v>
      </c>
      <c r="D35" s="53">
        <v>6</v>
      </c>
    </row>
    <row r="36" spans="1:4" ht="17.25" customHeight="1" x14ac:dyDescent="0.2">
      <c r="A36">
        <v>101</v>
      </c>
      <c r="B36">
        <v>3</v>
      </c>
      <c r="C36" t="s">
        <v>15</v>
      </c>
      <c r="D36" s="53">
        <v>6.0609999999999999</v>
      </c>
    </row>
    <row r="37" spans="1:4" ht="17.25" customHeight="1" x14ac:dyDescent="0.2">
      <c r="A37">
        <v>149</v>
      </c>
      <c r="B37">
        <v>3</v>
      </c>
      <c r="C37" t="s">
        <v>15</v>
      </c>
      <c r="D37" s="53">
        <v>6.0860000000000003</v>
      </c>
    </row>
    <row r="38" spans="1:4" ht="17.25" customHeight="1" x14ac:dyDescent="0.2">
      <c r="A38">
        <v>111</v>
      </c>
      <c r="B38">
        <v>3</v>
      </c>
      <c r="C38" t="s">
        <v>15</v>
      </c>
      <c r="D38" s="53">
        <v>6.0919999999999996</v>
      </c>
    </row>
    <row r="39" spans="1:4" ht="17.25" customHeight="1" x14ac:dyDescent="0.2">
      <c r="A39">
        <v>53</v>
      </c>
      <c r="B39">
        <v>3</v>
      </c>
      <c r="C39" t="s">
        <v>15</v>
      </c>
      <c r="D39" s="53">
        <v>6.2460000000000004</v>
      </c>
    </row>
    <row r="40" spans="1:4" ht="17.25" customHeight="1" x14ac:dyDescent="0.2">
      <c r="A40">
        <v>184</v>
      </c>
      <c r="B40">
        <v>3</v>
      </c>
      <c r="C40" t="s">
        <v>15</v>
      </c>
      <c r="D40" s="53">
        <v>6.266</v>
      </c>
    </row>
    <row r="41" spans="1:4" ht="17.25" customHeight="1" x14ac:dyDescent="0.2">
      <c r="A41">
        <v>162</v>
      </c>
      <c r="B41">
        <v>3</v>
      </c>
      <c r="C41" t="s">
        <v>15</v>
      </c>
      <c r="D41" s="53">
        <v>6.3029999999999999</v>
      </c>
    </row>
    <row r="42" spans="1:4" ht="17.25" customHeight="1" x14ac:dyDescent="0.2">
      <c r="A42">
        <v>176</v>
      </c>
      <c r="B42">
        <v>3</v>
      </c>
      <c r="C42" t="s">
        <v>15</v>
      </c>
      <c r="D42" s="53">
        <v>6.3689999999999998</v>
      </c>
    </row>
    <row r="43" spans="1:4" ht="17.25" customHeight="1" x14ac:dyDescent="0.2">
      <c r="A43">
        <v>122</v>
      </c>
      <c r="B43">
        <v>3</v>
      </c>
      <c r="C43" t="s">
        <v>15</v>
      </c>
      <c r="D43" s="53">
        <v>6.5030000000000001</v>
      </c>
    </row>
    <row r="44" spans="1:4" ht="17.25" customHeight="1" x14ac:dyDescent="0.2">
      <c r="A44">
        <v>169</v>
      </c>
      <c r="B44">
        <v>11</v>
      </c>
      <c r="C44" t="s">
        <v>34</v>
      </c>
      <c r="D44" s="53">
        <v>6.2409999999999997</v>
      </c>
    </row>
    <row r="45" spans="1:4" ht="17.25" customHeight="1" x14ac:dyDescent="0.2">
      <c r="A45">
        <v>155</v>
      </c>
      <c r="B45">
        <v>11</v>
      </c>
      <c r="C45" t="s">
        <v>34</v>
      </c>
      <c r="D45" s="53">
        <v>6.3440000000000003</v>
      </c>
    </row>
    <row r="46" spans="1:4" ht="17.25" customHeight="1" x14ac:dyDescent="0.2">
      <c r="A46">
        <v>94</v>
      </c>
      <c r="B46">
        <v>11</v>
      </c>
      <c r="C46" t="s">
        <v>34</v>
      </c>
      <c r="D46" s="53">
        <v>6.359</v>
      </c>
    </row>
    <row r="47" spans="1:4" ht="17.25" customHeight="1" x14ac:dyDescent="0.2">
      <c r="A47">
        <v>43</v>
      </c>
      <c r="B47">
        <v>11</v>
      </c>
      <c r="C47" t="s">
        <v>34</v>
      </c>
      <c r="D47" s="53">
        <v>6.3840000000000003</v>
      </c>
    </row>
    <row r="48" spans="1:4" ht="17.25" customHeight="1" x14ac:dyDescent="0.2">
      <c r="A48">
        <v>29</v>
      </c>
      <c r="B48">
        <v>11</v>
      </c>
      <c r="C48" t="s">
        <v>34</v>
      </c>
      <c r="D48" s="53">
        <v>6.3979999999999997</v>
      </c>
    </row>
    <row r="49" spans="1:4" ht="17.25" customHeight="1" x14ac:dyDescent="0.2">
      <c r="A49">
        <v>82</v>
      </c>
      <c r="B49">
        <v>11</v>
      </c>
      <c r="C49" t="s">
        <v>34</v>
      </c>
      <c r="D49" s="53">
        <v>6.4180000000000001</v>
      </c>
    </row>
    <row r="50" spans="1:4" ht="17.25" customHeight="1" x14ac:dyDescent="0.2">
      <c r="A50">
        <v>106</v>
      </c>
      <c r="B50">
        <v>11</v>
      </c>
      <c r="C50" t="s">
        <v>34</v>
      </c>
      <c r="D50" s="53">
        <v>6.4290000000000003</v>
      </c>
    </row>
    <row r="51" spans="1:4" ht="17.25" customHeight="1" x14ac:dyDescent="0.2">
      <c r="A51">
        <v>70</v>
      </c>
      <c r="B51">
        <v>11</v>
      </c>
      <c r="C51" t="s">
        <v>34</v>
      </c>
      <c r="D51" s="53">
        <v>6.4539999999999997</v>
      </c>
    </row>
    <row r="52" spans="1:4" ht="17.25" customHeight="1" x14ac:dyDescent="0.2">
      <c r="A52">
        <v>119</v>
      </c>
      <c r="B52">
        <v>11</v>
      </c>
      <c r="C52" t="s">
        <v>34</v>
      </c>
      <c r="D52" s="53">
        <v>6.4749999999999996</v>
      </c>
    </row>
    <row r="53" spans="1:4" ht="17.25" customHeight="1" x14ac:dyDescent="0.2">
      <c r="A53">
        <v>131</v>
      </c>
      <c r="B53">
        <v>11</v>
      </c>
      <c r="C53" t="s">
        <v>34</v>
      </c>
      <c r="D53" s="53">
        <v>6.5039999999999996</v>
      </c>
    </row>
    <row r="54" spans="1:4" ht="17.25" customHeight="1" x14ac:dyDescent="0.2">
      <c r="A54">
        <v>55</v>
      </c>
      <c r="B54">
        <v>11</v>
      </c>
      <c r="C54" t="s">
        <v>34</v>
      </c>
      <c r="D54" s="53">
        <v>6.5389999999999997</v>
      </c>
    </row>
    <row r="55" spans="1:4" ht="17.25" customHeight="1" x14ac:dyDescent="0.2">
      <c r="A55">
        <v>16</v>
      </c>
      <c r="B55">
        <v>11</v>
      </c>
      <c r="C55" t="s">
        <v>34</v>
      </c>
      <c r="D55" s="53">
        <v>9.9550000000000001</v>
      </c>
    </row>
    <row r="56" spans="1:4" ht="17.25" customHeight="1" x14ac:dyDescent="0.2">
      <c r="A56">
        <v>167</v>
      </c>
      <c r="B56">
        <v>11</v>
      </c>
      <c r="C56" t="s">
        <v>34</v>
      </c>
      <c r="D56" s="53">
        <v>11.680999999999999</v>
      </c>
    </row>
    <row r="57" spans="1:4" ht="17.25" customHeight="1" x14ac:dyDescent="0.2">
      <c r="A57">
        <v>168</v>
      </c>
      <c r="B57">
        <v>11</v>
      </c>
      <c r="C57" t="s">
        <v>34</v>
      </c>
      <c r="D57" s="53">
        <v>20.167999999999999</v>
      </c>
    </row>
    <row r="58" spans="1:4" ht="17.25" customHeight="1" x14ac:dyDescent="0.2">
      <c r="A58">
        <v>42</v>
      </c>
      <c r="B58">
        <v>11</v>
      </c>
      <c r="C58" t="s">
        <v>34</v>
      </c>
      <c r="D58" s="53">
        <v>29.091000000000001</v>
      </c>
    </row>
    <row r="59" spans="1:4" ht="17.25" customHeight="1" x14ac:dyDescent="0.2">
      <c r="A59">
        <v>143</v>
      </c>
      <c r="B59">
        <v>11</v>
      </c>
      <c r="C59" t="s">
        <v>34</v>
      </c>
      <c r="D59" s="53">
        <v>37.186999999999998</v>
      </c>
    </row>
    <row r="60" spans="1:4" ht="17.25" customHeight="1" x14ac:dyDescent="0.2">
      <c r="A60">
        <v>4</v>
      </c>
      <c r="B60">
        <v>96</v>
      </c>
      <c r="C60" t="s">
        <v>148</v>
      </c>
      <c r="D60" s="53">
        <v>5.3490000000000002</v>
      </c>
    </row>
    <row r="61" spans="1:4" ht="17.25" customHeight="1" x14ac:dyDescent="0.2">
      <c r="A61">
        <v>107</v>
      </c>
      <c r="B61">
        <v>96</v>
      </c>
      <c r="C61" t="s">
        <v>148</v>
      </c>
      <c r="D61" s="53">
        <v>5.5730000000000004</v>
      </c>
    </row>
    <row r="62" spans="1:4" ht="17.25" customHeight="1" x14ac:dyDescent="0.2">
      <c r="A62">
        <v>103</v>
      </c>
      <c r="B62">
        <v>5</v>
      </c>
      <c r="C62" t="s">
        <v>20</v>
      </c>
      <c r="D62" s="53">
        <v>5.7190000000000003</v>
      </c>
    </row>
    <row r="63" spans="1:4" ht="17.25" customHeight="1" x14ac:dyDescent="0.2">
      <c r="A63">
        <v>57</v>
      </c>
      <c r="B63">
        <v>5</v>
      </c>
      <c r="C63" t="s">
        <v>20</v>
      </c>
      <c r="D63" s="53">
        <v>5.7569999999999997</v>
      </c>
    </row>
    <row r="64" spans="1:4" ht="17.25" customHeight="1" x14ac:dyDescent="0.2">
      <c r="A64">
        <v>116</v>
      </c>
      <c r="B64">
        <v>5</v>
      </c>
      <c r="C64" t="s">
        <v>20</v>
      </c>
      <c r="D64" s="53">
        <v>5.81</v>
      </c>
    </row>
    <row r="65" spans="1:4" ht="17.25" customHeight="1" x14ac:dyDescent="0.2">
      <c r="A65">
        <v>79</v>
      </c>
      <c r="B65">
        <v>5</v>
      </c>
      <c r="C65" t="s">
        <v>20</v>
      </c>
      <c r="D65" s="53">
        <v>5.8570000000000002</v>
      </c>
    </row>
    <row r="66" spans="1:4" ht="17.25" customHeight="1" x14ac:dyDescent="0.2">
      <c r="A66">
        <v>9</v>
      </c>
      <c r="B66">
        <v>5</v>
      </c>
      <c r="C66" t="s">
        <v>20</v>
      </c>
      <c r="D66" s="53">
        <v>5.8609999999999998</v>
      </c>
    </row>
    <row r="67" spans="1:4" ht="17.25" customHeight="1" x14ac:dyDescent="0.2">
      <c r="A67">
        <v>21</v>
      </c>
      <c r="B67">
        <v>5</v>
      </c>
      <c r="C67" t="s">
        <v>20</v>
      </c>
      <c r="D67" s="53">
        <v>5.89</v>
      </c>
    </row>
    <row r="68" spans="1:4" ht="17.25" customHeight="1" x14ac:dyDescent="0.2">
      <c r="A68">
        <v>128</v>
      </c>
      <c r="B68">
        <v>5</v>
      </c>
      <c r="C68" t="s">
        <v>20</v>
      </c>
      <c r="D68" s="53">
        <v>5.8970000000000002</v>
      </c>
    </row>
    <row r="69" spans="1:4" ht="17.25" customHeight="1" x14ac:dyDescent="0.2">
      <c r="A69">
        <v>91</v>
      </c>
      <c r="B69">
        <v>5</v>
      </c>
      <c r="C69" t="s">
        <v>20</v>
      </c>
      <c r="D69" s="53">
        <v>5.9539999999999997</v>
      </c>
    </row>
    <row r="70" spans="1:4" ht="17.25" customHeight="1" x14ac:dyDescent="0.2">
      <c r="A70">
        <v>165</v>
      </c>
      <c r="B70">
        <v>5</v>
      </c>
      <c r="C70" t="s">
        <v>20</v>
      </c>
      <c r="D70" s="53">
        <v>5.9569999999999999</v>
      </c>
    </row>
    <row r="71" spans="1:4" ht="17.25" customHeight="1" x14ac:dyDescent="0.2">
      <c r="A71">
        <v>179</v>
      </c>
      <c r="B71">
        <v>5</v>
      </c>
      <c r="C71" t="s">
        <v>20</v>
      </c>
      <c r="D71" s="53">
        <v>5.9960000000000004</v>
      </c>
    </row>
    <row r="72" spans="1:4" ht="17.25" customHeight="1" x14ac:dyDescent="0.2">
      <c r="A72">
        <v>45</v>
      </c>
      <c r="B72">
        <v>5</v>
      </c>
      <c r="C72" t="s">
        <v>20</v>
      </c>
      <c r="D72" s="53">
        <v>6.0289999999999999</v>
      </c>
    </row>
    <row r="73" spans="1:4" ht="17.25" customHeight="1" x14ac:dyDescent="0.2">
      <c r="A73">
        <v>153</v>
      </c>
      <c r="B73">
        <v>5</v>
      </c>
      <c r="C73" t="s">
        <v>20</v>
      </c>
      <c r="D73" s="53">
        <v>6.0679999999999996</v>
      </c>
    </row>
    <row r="74" spans="1:4" ht="17.25" customHeight="1" x14ac:dyDescent="0.2">
      <c r="A74">
        <v>67</v>
      </c>
      <c r="B74">
        <v>5</v>
      </c>
      <c r="C74" t="s">
        <v>20</v>
      </c>
      <c r="D74" s="53">
        <v>6.0709999999999997</v>
      </c>
    </row>
    <row r="75" spans="1:4" ht="17.25" customHeight="1" x14ac:dyDescent="0.2">
      <c r="A75">
        <v>33</v>
      </c>
      <c r="B75">
        <v>5</v>
      </c>
      <c r="C75" t="s">
        <v>20</v>
      </c>
      <c r="D75" s="53">
        <v>6.1020000000000003</v>
      </c>
    </row>
    <row r="76" spans="1:4" ht="17.25" customHeight="1" x14ac:dyDescent="0.2">
      <c r="A76">
        <v>141</v>
      </c>
      <c r="B76">
        <v>5</v>
      </c>
      <c r="C76" t="s">
        <v>20</v>
      </c>
      <c r="D76" s="53">
        <v>23.181000000000001</v>
      </c>
    </row>
    <row r="77" spans="1:4" ht="17.25" customHeight="1" x14ac:dyDescent="0.2">
      <c r="A77">
        <v>22</v>
      </c>
      <c r="B77">
        <v>0</v>
      </c>
      <c r="C77" t="s">
        <v>502</v>
      </c>
      <c r="D77" s="53">
        <v>6.1040000000000001</v>
      </c>
    </row>
    <row r="78" spans="1:4" ht="17.25" customHeight="1" x14ac:dyDescent="0.2">
      <c r="A78">
        <v>104</v>
      </c>
      <c r="B78">
        <v>0</v>
      </c>
      <c r="C78" t="s">
        <v>502</v>
      </c>
      <c r="D78" s="53">
        <v>6.117</v>
      </c>
    </row>
    <row r="79" spans="1:4" ht="17.25" customHeight="1" x14ac:dyDescent="0.2">
      <c r="A79">
        <v>3</v>
      </c>
      <c r="B79">
        <v>97</v>
      </c>
      <c r="C79" t="s">
        <v>149</v>
      </c>
      <c r="D79" s="53">
        <v>6.5609999999999999</v>
      </c>
    </row>
    <row r="80" spans="1:4" ht="17.25" customHeight="1" x14ac:dyDescent="0.2">
      <c r="A80">
        <v>2</v>
      </c>
      <c r="B80">
        <v>98</v>
      </c>
      <c r="C80" t="s">
        <v>150</v>
      </c>
      <c r="D80" s="53">
        <v>9.4469999999999992</v>
      </c>
    </row>
    <row r="81" spans="1:4" ht="17.25" customHeight="1" x14ac:dyDescent="0.2">
      <c r="A81">
        <v>49</v>
      </c>
      <c r="B81">
        <v>7</v>
      </c>
      <c r="C81" t="s">
        <v>25</v>
      </c>
      <c r="D81" s="53">
        <v>5.5359999999999996</v>
      </c>
    </row>
    <row r="82" spans="1:4" ht="17.25" customHeight="1" x14ac:dyDescent="0.2">
      <c r="A82">
        <v>35</v>
      </c>
      <c r="B82">
        <v>7</v>
      </c>
      <c r="C82" t="s">
        <v>25</v>
      </c>
      <c r="D82" s="53">
        <v>5.55</v>
      </c>
    </row>
    <row r="83" spans="1:4" ht="17.25" customHeight="1" x14ac:dyDescent="0.2">
      <c r="A83">
        <v>20</v>
      </c>
      <c r="B83">
        <v>7</v>
      </c>
      <c r="C83" t="s">
        <v>25</v>
      </c>
      <c r="D83" s="53">
        <v>5.5529999999999999</v>
      </c>
    </row>
    <row r="84" spans="1:4" ht="17.25" customHeight="1" x14ac:dyDescent="0.2">
      <c r="A84">
        <v>97</v>
      </c>
      <c r="B84">
        <v>7</v>
      </c>
      <c r="C84" t="s">
        <v>25</v>
      </c>
      <c r="D84" s="53">
        <v>5.556</v>
      </c>
    </row>
    <row r="85" spans="1:4" ht="17.25" customHeight="1" x14ac:dyDescent="0.2">
      <c r="A85">
        <v>8</v>
      </c>
      <c r="B85">
        <v>7</v>
      </c>
      <c r="C85" t="s">
        <v>25</v>
      </c>
      <c r="D85" s="53">
        <v>5.577</v>
      </c>
    </row>
    <row r="86" spans="1:4" ht="17.25" customHeight="1" x14ac:dyDescent="0.2">
      <c r="A86">
        <v>72</v>
      </c>
      <c r="B86">
        <v>7</v>
      </c>
      <c r="C86" t="s">
        <v>25</v>
      </c>
      <c r="D86" s="53">
        <v>5.6289999999999996</v>
      </c>
    </row>
    <row r="87" spans="1:4" ht="17.25" customHeight="1" x14ac:dyDescent="0.2">
      <c r="A87">
        <v>61</v>
      </c>
      <c r="B87">
        <v>7</v>
      </c>
      <c r="C87" t="s">
        <v>25</v>
      </c>
      <c r="D87" s="53">
        <v>5.6559999999999997</v>
      </c>
    </row>
    <row r="88" spans="1:4" ht="17.25" customHeight="1" x14ac:dyDescent="0.2">
      <c r="A88">
        <v>133</v>
      </c>
      <c r="B88">
        <v>7</v>
      </c>
      <c r="C88" t="s">
        <v>25</v>
      </c>
      <c r="D88" s="53">
        <v>5.673</v>
      </c>
    </row>
    <row r="89" spans="1:4" ht="17.25" customHeight="1" x14ac:dyDescent="0.2">
      <c r="A89">
        <v>83</v>
      </c>
      <c r="B89">
        <v>7</v>
      </c>
      <c r="C89" t="s">
        <v>25</v>
      </c>
      <c r="D89" s="53">
        <v>5.6879999999999997</v>
      </c>
    </row>
    <row r="90" spans="1:4" ht="17.25" customHeight="1" x14ac:dyDescent="0.2">
      <c r="A90">
        <v>110</v>
      </c>
      <c r="B90">
        <v>7</v>
      </c>
      <c r="C90" t="s">
        <v>25</v>
      </c>
      <c r="D90" s="53">
        <v>5.6920000000000002</v>
      </c>
    </row>
    <row r="91" spans="1:4" ht="17.25" customHeight="1" x14ac:dyDescent="0.2">
      <c r="A91">
        <v>157</v>
      </c>
      <c r="B91">
        <v>7</v>
      </c>
      <c r="C91" t="s">
        <v>25</v>
      </c>
      <c r="D91" s="53">
        <v>5.7080000000000002</v>
      </c>
    </row>
    <row r="92" spans="1:4" ht="17.25" customHeight="1" x14ac:dyDescent="0.2">
      <c r="A92">
        <v>121</v>
      </c>
      <c r="B92">
        <v>7</v>
      </c>
      <c r="C92" t="s">
        <v>25</v>
      </c>
      <c r="D92" s="53">
        <v>5.7460000000000004</v>
      </c>
    </row>
    <row r="93" spans="1:4" ht="17.25" customHeight="1" x14ac:dyDescent="0.2">
      <c r="A93">
        <v>171</v>
      </c>
      <c r="B93">
        <v>7</v>
      </c>
      <c r="C93" t="s">
        <v>25</v>
      </c>
      <c r="D93" s="53">
        <v>5.8639999999999999</v>
      </c>
    </row>
    <row r="94" spans="1:4" ht="17.25" customHeight="1" x14ac:dyDescent="0.2">
      <c r="A94">
        <v>145</v>
      </c>
      <c r="B94">
        <v>7</v>
      </c>
      <c r="C94" t="s">
        <v>25</v>
      </c>
      <c r="D94" s="53">
        <v>32.420999999999999</v>
      </c>
    </row>
    <row r="95" spans="1:4" ht="17.25" customHeight="1" x14ac:dyDescent="0.2">
      <c r="A95">
        <v>90</v>
      </c>
      <c r="B95">
        <v>1</v>
      </c>
      <c r="C95" t="s">
        <v>9</v>
      </c>
      <c r="D95" s="53">
        <v>6.1120000000000001</v>
      </c>
    </row>
    <row r="96" spans="1:4" ht="17.25" customHeight="1" x14ac:dyDescent="0.2">
      <c r="A96">
        <v>66</v>
      </c>
      <c r="B96">
        <v>1</v>
      </c>
      <c r="C96" t="s">
        <v>9</v>
      </c>
      <c r="D96" s="53">
        <v>6.1180000000000003</v>
      </c>
    </row>
    <row r="97" spans="1:4" ht="17.25" customHeight="1" x14ac:dyDescent="0.2">
      <c r="A97">
        <v>30</v>
      </c>
      <c r="B97">
        <v>1</v>
      </c>
      <c r="C97" t="s">
        <v>9</v>
      </c>
      <c r="D97" s="53">
        <v>6.125</v>
      </c>
    </row>
    <row r="98" spans="1:4" ht="17.25" customHeight="1" x14ac:dyDescent="0.2">
      <c r="A98">
        <v>115</v>
      </c>
      <c r="B98">
        <v>1</v>
      </c>
      <c r="C98" t="s">
        <v>9</v>
      </c>
      <c r="D98" s="53">
        <v>6.133</v>
      </c>
    </row>
    <row r="99" spans="1:4" ht="17.25" customHeight="1" x14ac:dyDescent="0.2">
      <c r="A99">
        <v>151</v>
      </c>
      <c r="B99">
        <v>1</v>
      </c>
      <c r="C99" t="s">
        <v>9</v>
      </c>
      <c r="D99" s="53">
        <v>6.1340000000000003</v>
      </c>
    </row>
    <row r="100" spans="1:4" ht="17.25" customHeight="1" x14ac:dyDescent="0.2">
      <c r="A100">
        <v>127</v>
      </c>
      <c r="B100">
        <v>1</v>
      </c>
      <c r="C100" t="s">
        <v>9</v>
      </c>
      <c r="D100" s="53">
        <v>6.1550000000000002</v>
      </c>
    </row>
    <row r="101" spans="1:4" ht="17.25" customHeight="1" x14ac:dyDescent="0.2">
      <c r="A101">
        <v>12</v>
      </c>
      <c r="B101">
        <v>1</v>
      </c>
      <c r="C101" t="s">
        <v>9</v>
      </c>
      <c r="D101" s="53">
        <v>6.1879999999999997</v>
      </c>
    </row>
    <row r="102" spans="1:4" ht="17.25" customHeight="1" x14ac:dyDescent="0.2">
      <c r="A102">
        <v>102</v>
      </c>
      <c r="B102">
        <v>1</v>
      </c>
      <c r="C102" t="s">
        <v>9</v>
      </c>
      <c r="D102" s="53">
        <v>6.2039999999999997</v>
      </c>
    </row>
    <row r="103" spans="1:4" ht="17.25" customHeight="1" x14ac:dyDescent="0.2">
      <c r="A103">
        <v>54</v>
      </c>
      <c r="B103">
        <v>1</v>
      </c>
      <c r="C103" t="s">
        <v>9</v>
      </c>
      <c r="D103" s="53">
        <v>6.2060000000000004</v>
      </c>
    </row>
    <row r="104" spans="1:4" ht="17.25" customHeight="1" x14ac:dyDescent="0.2">
      <c r="A104">
        <v>78</v>
      </c>
      <c r="B104">
        <v>1</v>
      </c>
      <c r="C104" t="s">
        <v>9</v>
      </c>
      <c r="D104" s="53">
        <v>6.2450000000000001</v>
      </c>
    </row>
    <row r="105" spans="1:4" ht="17.25" customHeight="1" x14ac:dyDescent="0.2">
      <c r="A105">
        <v>41</v>
      </c>
      <c r="B105">
        <v>1</v>
      </c>
      <c r="C105" t="s">
        <v>9</v>
      </c>
      <c r="D105" s="53">
        <v>6.2629999999999999</v>
      </c>
    </row>
    <row r="106" spans="1:4" ht="17.25" customHeight="1" x14ac:dyDescent="0.2">
      <c r="A106">
        <v>163</v>
      </c>
      <c r="B106">
        <v>1</v>
      </c>
      <c r="C106" t="s">
        <v>9</v>
      </c>
      <c r="D106" s="53">
        <v>6.3769999999999998</v>
      </c>
    </row>
    <row r="107" spans="1:4" ht="17.25" customHeight="1" x14ac:dyDescent="0.2">
      <c r="A107">
        <v>24</v>
      </c>
      <c r="B107">
        <v>1</v>
      </c>
      <c r="C107" t="s">
        <v>9</v>
      </c>
      <c r="D107" s="53">
        <v>6.4050000000000002</v>
      </c>
    </row>
    <row r="108" spans="1:4" ht="17.25" customHeight="1" x14ac:dyDescent="0.2">
      <c r="A108">
        <v>177</v>
      </c>
      <c r="B108">
        <v>1</v>
      </c>
      <c r="C108" t="s">
        <v>9</v>
      </c>
      <c r="D108" s="53">
        <v>6.4169999999999998</v>
      </c>
    </row>
    <row r="109" spans="1:4" ht="17.25" customHeight="1" x14ac:dyDescent="0.2">
      <c r="A109">
        <v>185</v>
      </c>
      <c r="B109">
        <v>1</v>
      </c>
      <c r="C109" t="s">
        <v>9</v>
      </c>
      <c r="D109" s="53">
        <v>6.4470000000000001</v>
      </c>
    </row>
    <row r="110" spans="1:4" ht="17.25" customHeight="1" x14ac:dyDescent="0.2">
      <c r="A110">
        <v>139</v>
      </c>
      <c r="B110">
        <v>1</v>
      </c>
      <c r="C110" t="s">
        <v>9</v>
      </c>
      <c r="D110" s="53">
        <v>46.972000000000001</v>
      </c>
    </row>
    <row r="111" spans="1:4" ht="17.25" customHeight="1" x14ac:dyDescent="0.2">
      <c r="A111">
        <v>73</v>
      </c>
      <c r="B111">
        <v>10</v>
      </c>
      <c r="C111" t="s">
        <v>32</v>
      </c>
      <c r="D111" s="53">
        <v>5.5979999999999999</v>
      </c>
    </row>
    <row r="112" spans="1:4" ht="17.25" customHeight="1" x14ac:dyDescent="0.2">
      <c r="A112">
        <v>108</v>
      </c>
      <c r="B112">
        <v>10</v>
      </c>
      <c r="C112" t="s">
        <v>32</v>
      </c>
      <c r="D112" s="53">
        <v>5.7210000000000001</v>
      </c>
    </row>
    <row r="113" spans="1:4" ht="17.25" customHeight="1" x14ac:dyDescent="0.2">
      <c r="A113">
        <v>32</v>
      </c>
      <c r="B113">
        <v>10</v>
      </c>
      <c r="C113" t="s">
        <v>32</v>
      </c>
      <c r="D113" s="53">
        <v>5.7279999999999998</v>
      </c>
    </row>
    <row r="114" spans="1:4" ht="17.25" customHeight="1" x14ac:dyDescent="0.2">
      <c r="A114">
        <v>172</v>
      </c>
      <c r="B114">
        <v>10</v>
      </c>
      <c r="C114" t="s">
        <v>32</v>
      </c>
      <c r="D114" s="53">
        <v>5.7469999999999999</v>
      </c>
    </row>
    <row r="115" spans="1:4" ht="17.25" customHeight="1" x14ac:dyDescent="0.2">
      <c r="A115">
        <v>123</v>
      </c>
      <c r="B115">
        <v>10</v>
      </c>
      <c r="C115" t="s">
        <v>32</v>
      </c>
      <c r="D115" s="53">
        <v>5.774</v>
      </c>
    </row>
    <row r="116" spans="1:4" ht="17.25" customHeight="1" x14ac:dyDescent="0.2">
      <c r="A116">
        <v>158</v>
      </c>
      <c r="B116">
        <v>10</v>
      </c>
      <c r="C116" t="s">
        <v>32</v>
      </c>
      <c r="D116" s="53">
        <v>5.7830000000000004</v>
      </c>
    </row>
    <row r="117" spans="1:4" ht="17.25" customHeight="1" x14ac:dyDescent="0.2">
      <c r="A117">
        <v>95</v>
      </c>
      <c r="B117">
        <v>10</v>
      </c>
      <c r="C117" t="s">
        <v>32</v>
      </c>
      <c r="D117" s="53">
        <v>5.7869999999999999</v>
      </c>
    </row>
    <row r="118" spans="1:4" ht="17.25" customHeight="1" x14ac:dyDescent="0.2">
      <c r="A118">
        <v>85</v>
      </c>
      <c r="B118">
        <v>10</v>
      </c>
      <c r="C118" t="s">
        <v>32</v>
      </c>
      <c r="D118" s="53">
        <v>5.8090000000000002</v>
      </c>
    </row>
    <row r="119" spans="1:4" ht="17.25" customHeight="1" x14ac:dyDescent="0.2">
      <c r="A119">
        <v>180</v>
      </c>
      <c r="B119">
        <v>10</v>
      </c>
      <c r="C119" t="s">
        <v>32</v>
      </c>
      <c r="D119" s="53">
        <v>5.8390000000000004</v>
      </c>
    </row>
    <row r="120" spans="1:4" ht="17.25" customHeight="1" x14ac:dyDescent="0.2">
      <c r="A120">
        <v>47</v>
      </c>
      <c r="B120">
        <v>10</v>
      </c>
      <c r="C120" t="s">
        <v>32</v>
      </c>
      <c r="D120" s="53">
        <v>5.859</v>
      </c>
    </row>
    <row r="121" spans="1:4" ht="17.25" customHeight="1" x14ac:dyDescent="0.2">
      <c r="A121">
        <v>134</v>
      </c>
      <c r="B121">
        <v>10</v>
      </c>
      <c r="C121" t="s">
        <v>32</v>
      </c>
      <c r="D121" s="53">
        <v>5.8639999999999999</v>
      </c>
    </row>
    <row r="122" spans="1:4" ht="17.25" customHeight="1" x14ac:dyDescent="0.2">
      <c r="A122">
        <v>60</v>
      </c>
      <c r="B122">
        <v>10</v>
      </c>
      <c r="C122" t="s">
        <v>32</v>
      </c>
      <c r="D122" s="53">
        <v>5.8849999999999998</v>
      </c>
    </row>
    <row r="123" spans="1:4" ht="17.25" customHeight="1" x14ac:dyDescent="0.2">
      <c r="A123">
        <v>6</v>
      </c>
      <c r="B123">
        <v>10</v>
      </c>
      <c r="C123" t="s">
        <v>32</v>
      </c>
      <c r="D123" s="53">
        <v>5.9370000000000003</v>
      </c>
    </row>
    <row r="124" spans="1:4" ht="17.25" customHeight="1" x14ac:dyDescent="0.2">
      <c r="A124">
        <v>18</v>
      </c>
      <c r="B124">
        <v>10</v>
      </c>
      <c r="C124" t="s">
        <v>32</v>
      </c>
      <c r="D124" s="53">
        <v>8.4649999999999999</v>
      </c>
    </row>
    <row r="125" spans="1:4" ht="17.25" customHeight="1" x14ac:dyDescent="0.2">
      <c r="A125">
        <v>146</v>
      </c>
      <c r="B125">
        <v>10</v>
      </c>
      <c r="C125" t="s">
        <v>32</v>
      </c>
      <c r="D125" s="53">
        <v>27.202999999999999</v>
      </c>
    </row>
    <row r="126" spans="1:4" ht="17.25" customHeight="1" x14ac:dyDescent="0.2">
      <c r="A126">
        <v>11</v>
      </c>
      <c r="B126">
        <v>4</v>
      </c>
      <c r="C126" t="s">
        <v>18</v>
      </c>
      <c r="D126" s="53">
        <v>5.9260000000000002</v>
      </c>
    </row>
    <row r="127" spans="1:4" ht="17.25" customHeight="1" x14ac:dyDescent="0.2">
      <c r="A127">
        <v>112</v>
      </c>
      <c r="B127">
        <v>4</v>
      </c>
      <c r="C127" t="s">
        <v>18</v>
      </c>
      <c r="D127" s="53">
        <v>6.0650000000000004</v>
      </c>
    </row>
    <row r="128" spans="1:4" ht="17.25" customHeight="1" x14ac:dyDescent="0.2">
      <c r="A128">
        <v>62</v>
      </c>
      <c r="B128">
        <v>4</v>
      </c>
      <c r="C128" t="s">
        <v>18</v>
      </c>
      <c r="D128" s="53">
        <v>6.0759999999999996</v>
      </c>
    </row>
    <row r="129" spans="1:4" ht="17.25" customHeight="1" x14ac:dyDescent="0.2">
      <c r="A129">
        <v>25</v>
      </c>
      <c r="B129">
        <v>4</v>
      </c>
      <c r="C129" t="s">
        <v>18</v>
      </c>
      <c r="D129" s="53">
        <v>6.0789999999999997</v>
      </c>
    </row>
    <row r="130" spans="1:4" ht="17.25" customHeight="1" x14ac:dyDescent="0.2">
      <c r="A130">
        <v>37</v>
      </c>
      <c r="B130">
        <v>4</v>
      </c>
      <c r="C130" t="s">
        <v>18</v>
      </c>
      <c r="D130" s="53">
        <v>6.1109999999999998</v>
      </c>
    </row>
    <row r="131" spans="1:4" ht="17.25" customHeight="1" x14ac:dyDescent="0.2">
      <c r="A131">
        <v>159</v>
      </c>
      <c r="B131">
        <v>4</v>
      </c>
      <c r="C131" t="s">
        <v>18</v>
      </c>
      <c r="D131" s="53">
        <v>6.1429999999999998</v>
      </c>
    </row>
    <row r="132" spans="1:4" ht="17.25" customHeight="1" x14ac:dyDescent="0.2">
      <c r="A132">
        <v>74</v>
      </c>
      <c r="B132">
        <v>4</v>
      </c>
      <c r="C132" t="s">
        <v>18</v>
      </c>
      <c r="D132" s="53">
        <v>6.1740000000000004</v>
      </c>
    </row>
    <row r="133" spans="1:4" ht="17.25" customHeight="1" x14ac:dyDescent="0.2">
      <c r="A133">
        <v>86</v>
      </c>
      <c r="B133">
        <v>4</v>
      </c>
      <c r="C133" t="s">
        <v>18</v>
      </c>
      <c r="D133" s="53">
        <v>6.1749999999999998</v>
      </c>
    </row>
    <row r="134" spans="1:4" ht="17.25" customHeight="1" x14ac:dyDescent="0.2">
      <c r="A134">
        <v>50</v>
      </c>
      <c r="B134">
        <v>4</v>
      </c>
      <c r="C134" t="s">
        <v>18</v>
      </c>
      <c r="D134" s="53">
        <v>6.1950000000000003</v>
      </c>
    </row>
    <row r="135" spans="1:4" ht="17.25" customHeight="1" x14ac:dyDescent="0.2">
      <c r="A135">
        <v>124</v>
      </c>
      <c r="B135">
        <v>4</v>
      </c>
      <c r="C135" t="s">
        <v>18</v>
      </c>
      <c r="D135" s="53">
        <v>6.2430000000000003</v>
      </c>
    </row>
    <row r="136" spans="1:4" ht="17.25" customHeight="1" x14ac:dyDescent="0.2">
      <c r="A136">
        <v>135</v>
      </c>
      <c r="B136">
        <v>4</v>
      </c>
      <c r="C136" t="s">
        <v>18</v>
      </c>
      <c r="D136" s="53">
        <v>6.2779999999999996</v>
      </c>
    </row>
    <row r="137" spans="1:4" ht="17.25" customHeight="1" x14ac:dyDescent="0.2">
      <c r="A137">
        <v>182</v>
      </c>
      <c r="B137">
        <v>4</v>
      </c>
      <c r="C137" t="s">
        <v>18</v>
      </c>
      <c r="D137" s="53">
        <v>6.2830000000000004</v>
      </c>
    </row>
    <row r="138" spans="1:4" ht="17.25" customHeight="1" x14ac:dyDescent="0.2">
      <c r="A138">
        <v>98</v>
      </c>
      <c r="B138">
        <v>4</v>
      </c>
      <c r="C138" t="s">
        <v>18</v>
      </c>
      <c r="D138" s="53">
        <v>6.41</v>
      </c>
    </row>
    <row r="139" spans="1:4" ht="17.25" customHeight="1" x14ac:dyDescent="0.2">
      <c r="A139">
        <v>23</v>
      </c>
      <c r="B139">
        <v>4</v>
      </c>
      <c r="C139" t="s">
        <v>18</v>
      </c>
      <c r="D139" s="53">
        <v>6.43</v>
      </c>
    </row>
    <row r="140" spans="1:4" ht="17.25" customHeight="1" x14ac:dyDescent="0.2">
      <c r="A140">
        <v>174</v>
      </c>
      <c r="B140">
        <v>4</v>
      </c>
      <c r="C140" t="s">
        <v>18</v>
      </c>
      <c r="D140" s="53">
        <v>6.4429999999999996</v>
      </c>
    </row>
    <row r="141" spans="1:4" ht="17.25" customHeight="1" x14ac:dyDescent="0.2">
      <c r="A141">
        <v>147</v>
      </c>
      <c r="B141">
        <v>4</v>
      </c>
      <c r="C141" t="s">
        <v>18</v>
      </c>
      <c r="D141" s="53">
        <v>41.271999999999998</v>
      </c>
    </row>
    <row r="142" spans="1:4" ht="17.25" customHeight="1" x14ac:dyDescent="0.2">
      <c r="A142">
        <v>31</v>
      </c>
      <c r="B142">
        <v>12</v>
      </c>
      <c r="C142" t="s">
        <v>37</v>
      </c>
      <c r="D142" s="53">
        <v>6.1769999999999996</v>
      </c>
    </row>
    <row r="143" spans="1:4" ht="17.25" customHeight="1" x14ac:dyDescent="0.2">
      <c r="A143">
        <v>56</v>
      </c>
      <c r="B143">
        <v>12</v>
      </c>
      <c r="C143" t="s">
        <v>37</v>
      </c>
      <c r="D143" s="53">
        <v>6.274</v>
      </c>
    </row>
    <row r="144" spans="1:4" ht="17.25" customHeight="1" x14ac:dyDescent="0.2">
      <c r="A144">
        <v>44</v>
      </c>
      <c r="B144">
        <v>12</v>
      </c>
      <c r="C144" t="s">
        <v>37</v>
      </c>
      <c r="D144" s="53">
        <v>6.282</v>
      </c>
    </row>
    <row r="145" spans="1:4" ht="17.25" customHeight="1" x14ac:dyDescent="0.2">
      <c r="A145">
        <v>81</v>
      </c>
      <c r="B145">
        <v>12</v>
      </c>
      <c r="C145" t="s">
        <v>37</v>
      </c>
      <c r="D145" s="53">
        <v>6.3</v>
      </c>
    </row>
    <row r="146" spans="1:4" ht="17.25" customHeight="1" x14ac:dyDescent="0.2">
      <c r="A146">
        <v>69</v>
      </c>
      <c r="B146">
        <v>12</v>
      </c>
      <c r="C146" t="s">
        <v>37</v>
      </c>
      <c r="D146" s="53">
        <v>6.3959999999999999</v>
      </c>
    </row>
    <row r="147" spans="1:4" ht="17.25" customHeight="1" x14ac:dyDescent="0.2">
      <c r="A147">
        <v>17</v>
      </c>
      <c r="B147">
        <v>12</v>
      </c>
      <c r="C147" t="s">
        <v>37</v>
      </c>
      <c r="D147" s="53">
        <v>6.42</v>
      </c>
    </row>
    <row r="148" spans="1:4" ht="17.25" customHeight="1" x14ac:dyDescent="0.2">
      <c r="A148">
        <v>105</v>
      </c>
      <c r="B148">
        <v>12</v>
      </c>
      <c r="C148" t="s">
        <v>37</v>
      </c>
      <c r="D148" s="53">
        <v>6.4580000000000002</v>
      </c>
    </row>
    <row r="149" spans="1:4" ht="17.25" customHeight="1" x14ac:dyDescent="0.2">
      <c r="A149">
        <v>166</v>
      </c>
      <c r="B149">
        <v>12</v>
      </c>
      <c r="C149" t="s">
        <v>37</v>
      </c>
      <c r="D149" s="53">
        <v>6.492</v>
      </c>
    </row>
    <row r="150" spans="1:4" ht="17.25" customHeight="1" x14ac:dyDescent="0.2">
      <c r="A150">
        <v>118</v>
      </c>
      <c r="B150">
        <v>12</v>
      </c>
      <c r="C150" t="s">
        <v>37</v>
      </c>
      <c r="D150" s="53">
        <v>6.4960000000000004</v>
      </c>
    </row>
    <row r="151" spans="1:4" ht="17.25" customHeight="1" x14ac:dyDescent="0.2">
      <c r="A151">
        <v>154</v>
      </c>
      <c r="B151">
        <v>12</v>
      </c>
      <c r="C151" t="s">
        <v>37</v>
      </c>
      <c r="D151" s="53">
        <v>6.524</v>
      </c>
    </row>
    <row r="152" spans="1:4" ht="17.25" customHeight="1" x14ac:dyDescent="0.2">
      <c r="A152">
        <v>130</v>
      </c>
      <c r="B152">
        <v>12</v>
      </c>
      <c r="C152" t="s">
        <v>37</v>
      </c>
      <c r="D152" s="53">
        <v>6.5990000000000002</v>
      </c>
    </row>
    <row r="153" spans="1:4" ht="17.25" customHeight="1" x14ac:dyDescent="0.2">
      <c r="A153">
        <v>93</v>
      </c>
      <c r="B153">
        <v>12</v>
      </c>
      <c r="C153" t="s">
        <v>37</v>
      </c>
      <c r="D153" s="53">
        <v>6.6239999999999997</v>
      </c>
    </row>
    <row r="154" spans="1:4" ht="17.25" customHeight="1" x14ac:dyDescent="0.2">
      <c r="A154">
        <v>142</v>
      </c>
      <c r="B154">
        <v>12</v>
      </c>
      <c r="C154" t="s">
        <v>37</v>
      </c>
      <c r="D154" s="53">
        <v>20.664999999999999</v>
      </c>
    </row>
    <row r="155" spans="1:4" ht="17.25" customHeight="1" x14ac:dyDescent="0.2">
      <c r="A155">
        <v>38</v>
      </c>
      <c r="B155">
        <v>2</v>
      </c>
      <c r="C155" t="s">
        <v>12</v>
      </c>
      <c r="D155" s="53">
        <v>6.01</v>
      </c>
    </row>
    <row r="156" spans="1:4" ht="17.25" customHeight="1" x14ac:dyDescent="0.2">
      <c r="A156">
        <v>51</v>
      </c>
      <c r="B156">
        <v>2</v>
      </c>
      <c r="C156" t="s">
        <v>12</v>
      </c>
      <c r="D156" s="53">
        <v>6.1189999999999998</v>
      </c>
    </row>
    <row r="157" spans="1:4" ht="17.25" customHeight="1" x14ac:dyDescent="0.2">
      <c r="A157">
        <v>148</v>
      </c>
      <c r="B157">
        <v>2</v>
      </c>
      <c r="C157" t="s">
        <v>12</v>
      </c>
      <c r="D157" s="53">
        <v>6.1360000000000001</v>
      </c>
    </row>
    <row r="158" spans="1:4" ht="17.25" customHeight="1" x14ac:dyDescent="0.2">
      <c r="A158">
        <v>75</v>
      </c>
      <c r="B158">
        <v>2</v>
      </c>
      <c r="C158" t="s">
        <v>12</v>
      </c>
      <c r="D158" s="53">
        <v>6.2130000000000001</v>
      </c>
    </row>
    <row r="159" spans="1:4" ht="17.25" customHeight="1" x14ac:dyDescent="0.2">
      <c r="A159">
        <v>13</v>
      </c>
      <c r="B159">
        <v>2</v>
      </c>
      <c r="C159" t="s">
        <v>12</v>
      </c>
      <c r="D159" s="53">
        <v>6.2530000000000001</v>
      </c>
    </row>
    <row r="160" spans="1:4" ht="17.25" customHeight="1" x14ac:dyDescent="0.2">
      <c r="A160">
        <v>63</v>
      </c>
      <c r="B160">
        <v>2</v>
      </c>
      <c r="C160" t="s">
        <v>12</v>
      </c>
      <c r="D160" s="53">
        <v>6.2809999999999997</v>
      </c>
    </row>
    <row r="161" spans="1:4" ht="17.25" customHeight="1" x14ac:dyDescent="0.2">
      <c r="A161">
        <v>87</v>
      </c>
      <c r="B161">
        <v>2</v>
      </c>
      <c r="C161" t="s">
        <v>12</v>
      </c>
      <c r="D161" s="53">
        <v>6.3460000000000001</v>
      </c>
    </row>
    <row r="162" spans="1:4" ht="17.25" customHeight="1" x14ac:dyDescent="0.2">
      <c r="A162">
        <v>136</v>
      </c>
      <c r="B162">
        <v>2</v>
      </c>
      <c r="C162" t="s">
        <v>12</v>
      </c>
      <c r="D162" s="53">
        <v>6.3470000000000004</v>
      </c>
    </row>
    <row r="163" spans="1:4" ht="17.25" customHeight="1" x14ac:dyDescent="0.2">
      <c r="A163">
        <v>160</v>
      </c>
      <c r="B163">
        <v>2</v>
      </c>
      <c r="C163" t="s">
        <v>12</v>
      </c>
      <c r="D163" s="53">
        <v>6.3739999999999997</v>
      </c>
    </row>
    <row r="164" spans="1:4" ht="17.25" customHeight="1" x14ac:dyDescent="0.2">
      <c r="A164">
        <v>173</v>
      </c>
      <c r="B164">
        <v>2</v>
      </c>
      <c r="C164" t="s">
        <v>12</v>
      </c>
      <c r="D164" s="53">
        <v>6.4290000000000003</v>
      </c>
    </row>
    <row r="165" spans="1:4" ht="17.25" customHeight="1" x14ac:dyDescent="0.2">
      <c r="A165">
        <v>26</v>
      </c>
      <c r="B165">
        <v>2</v>
      </c>
      <c r="C165" t="s">
        <v>12</v>
      </c>
      <c r="D165" s="53">
        <v>6.5039999999999996</v>
      </c>
    </row>
    <row r="166" spans="1:4" ht="17.25" customHeight="1" x14ac:dyDescent="0.2">
      <c r="A166">
        <v>181</v>
      </c>
      <c r="B166">
        <v>2</v>
      </c>
      <c r="C166" t="s">
        <v>12</v>
      </c>
      <c r="D166" s="53">
        <v>6.6180000000000003</v>
      </c>
    </row>
    <row r="167" spans="1:4" ht="17.25" customHeight="1" x14ac:dyDescent="0.2">
      <c r="A167">
        <v>113</v>
      </c>
      <c r="B167">
        <v>2</v>
      </c>
      <c r="C167" t="s">
        <v>12</v>
      </c>
      <c r="D167" s="53">
        <v>6.6420000000000003</v>
      </c>
    </row>
    <row r="168" spans="1:4" ht="17.25" customHeight="1" x14ac:dyDescent="0.2">
      <c r="A168">
        <v>99</v>
      </c>
      <c r="B168">
        <v>2</v>
      </c>
      <c r="C168" t="s">
        <v>12</v>
      </c>
      <c r="D168" s="53">
        <v>6.7060000000000004</v>
      </c>
    </row>
    <row r="169" spans="1:4" ht="17.25" customHeight="1" x14ac:dyDescent="0.2">
      <c r="A169">
        <v>125</v>
      </c>
      <c r="B169">
        <v>2</v>
      </c>
      <c r="C169" t="s">
        <v>12</v>
      </c>
      <c r="D169" s="53">
        <v>6.7110000000000003</v>
      </c>
    </row>
    <row r="170" spans="1:4" x14ac:dyDescent="0.2">
      <c r="A170">
        <v>39</v>
      </c>
      <c r="B170">
        <v>9</v>
      </c>
      <c r="C170" t="s">
        <v>30</v>
      </c>
      <c r="D170" s="53">
        <v>5.8639999999999999</v>
      </c>
    </row>
    <row r="171" spans="1:4" x14ac:dyDescent="0.2">
      <c r="A171">
        <v>138</v>
      </c>
      <c r="B171">
        <v>9</v>
      </c>
      <c r="C171" t="s">
        <v>30</v>
      </c>
      <c r="D171" s="53">
        <v>5.9</v>
      </c>
    </row>
    <row r="172" spans="1:4" x14ac:dyDescent="0.2">
      <c r="A172">
        <v>27</v>
      </c>
      <c r="B172">
        <v>9</v>
      </c>
      <c r="C172" t="s">
        <v>30</v>
      </c>
      <c r="D172" s="53">
        <v>5.9130000000000003</v>
      </c>
    </row>
    <row r="173" spans="1:4" x14ac:dyDescent="0.2">
      <c r="A173">
        <v>52</v>
      </c>
      <c r="B173">
        <v>9</v>
      </c>
      <c r="C173" t="s">
        <v>30</v>
      </c>
      <c r="D173" s="53">
        <v>6.0039999999999996</v>
      </c>
    </row>
    <row r="174" spans="1:4" x14ac:dyDescent="0.2">
      <c r="A174">
        <v>150</v>
      </c>
      <c r="B174">
        <v>9</v>
      </c>
      <c r="C174" t="s">
        <v>30</v>
      </c>
      <c r="D174" s="53">
        <v>6.0250000000000004</v>
      </c>
    </row>
    <row r="175" spans="1:4" x14ac:dyDescent="0.2">
      <c r="A175">
        <v>64</v>
      </c>
      <c r="B175">
        <v>9</v>
      </c>
      <c r="C175" t="s">
        <v>30</v>
      </c>
      <c r="D175" s="53">
        <v>6.0289999999999999</v>
      </c>
    </row>
    <row r="176" spans="1:4" x14ac:dyDescent="0.2">
      <c r="A176">
        <v>76</v>
      </c>
      <c r="B176">
        <v>9</v>
      </c>
      <c r="C176" t="s">
        <v>30</v>
      </c>
      <c r="D176" s="53">
        <v>6.0419999999999998</v>
      </c>
    </row>
    <row r="177" spans="1:4" x14ac:dyDescent="0.2">
      <c r="A177">
        <v>114</v>
      </c>
      <c r="B177">
        <v>9</v>
      </c>
      <c r="C177" t="s">
        <v>30</v>
      </c>
      <c r="D177" s="53">
        <v>6.0460000000000003</v>
      </c>
    </row>
    <row r="178" spans="1:4" x14ac:dyDescent="0.2">
      <c r="A178">
        <v>100</v>
      </c>
      <c r="B178">
        <v>9</v>
      </c>
      <c r="C178" t="s">
        <v>30</v>
      </c>
      <c r="D178" s="53">
        <v>6.0880000000000001</v>
      </c>
    </row>
    <row r="179" spans="1:4" x14ac:dyDescent="0.2">
      <c r="A179">
        <v>175</v>
      </c>
      <c r="B179">
        <v>9</v>
      </c>
      <c r="C179" t="s">
        <v>30</v>
      </c>
      <c r="D179" s="53">
        <v>6.0990000000000002</v>
      </c>
    </row>
    <row r="180" spans="1:4" x14ac:dyDescent="0.2">
      <c r="A180">
        <v>14</v>
      </c>
      <c r="B180">
        <v>9</v>
      </c>
      <c r="C180" t="s">
        <v>30</v>
      </c>
      <c r="D180" s="53">
        <v>6.125</v>
      </c>
    </row>
    <row r="181" spans="1:4" x14ac:dyDescent="0.2">
      <c r="A181">
        <v>88</v>
      </c>
      <c r="B181">
        <v>9</v>
      </c>
      <c r="C181" t="s">
        <v>30</v>
      </c>
      <c r="D181" s="53">
        <v>6.1539999999999999</v>
      </c>
    </row>
    <row r="182" spans="1:4" x14ac:dyDescent="0.2">
      <c r="A182">
        <v>161</v>
      </c>
      <c r="B182">
        <v>9</v>
      </c>
      <c r="C182" t="s">
        <v>30</v>
      </c>
      <c r="D182" s="53">
        <v>6.18</v>
      </c>
    </row>
    <row r="183" spans="1:4" x14ac:dyDescent="0.2">
      <c r="A183">
        <v>126</v>
      </c>
      <c r="B183">
        <v>9</v>
      </c>
      <c r="C183" t="s">
        <v>30</v>
      </c>
      <c r="D183" s="53">
        <v>6.2009999999999996</v>
      </c>
    </row>
    <row r="184" spans="1:4" x14ac:dyDescent="0.2">
      <c r="A184">
        <v>183</v>
      </c>
      <c r="B184">
        <v>9</v>
      </c>
      <c r="C184" t="s">
        <v>30</v>
      </c>
      <c r="D184" s="53">
        <v>6.3029999999999999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F544-D4C3-F64A-BA9E-3C041D6017E8}">
  <dimension ref="A1:F64"/>
  <sheetViews>
    <sheetView topLeftCell="A26" zoomScale="116" workbookViewId="0">
      <selection activeCell="F42" sqref="F42"/>
    </sheetView>
  </sheetViews>
  <sheetFormatPr baseColWidth="10" defaultRowHeight="15" x14ac:dyDescent="0.2"/>
  <cols>
    <col min="1" max="1" width="3.1640625" bestFit="1" customWidth="1"/>
    <col min="2" max="2" width="5.5" bestFit="1" customWidth="1"/>
    <col min="3" max="3" width="15.1640625" bestFit="1" customWidth="1"/>
    <col min="4" max="4" width="5.5" bestFit="1" customWidth="1"/>
    <col min="5" max="5" width="6" bestFit="1" customWidth="1"/>
    <col min="6" max="6" width="6" customWidth="1"/>
  </cols>
  <sheetData>
    <row r="1" spans="1:6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 s="41">
        <v>19</v>
      </c>
      <c r="B2" s="53">
        <v>27</v>
      </c>
      <c r="C2" s="41" t="s">
        <v>53</v>
      </c>
      <c r="D2" s="41">
        <v>2002</v>
      </c>
      <c r="E2" s="80">
        <v>27.97</v>
      </c>
      <c r="F2" s="80">
        <v>0</v>
      </c>
    </row>
    <row r="3" spans="1:6" x14ac:dyDescent="0.2">
      <c r="A3" s="41">
        <v>33</v>
      </c>
      <c r="B3" s="53">
        <v>27</v>
      </c>
      <c r="C3" s="41" t="s">
        <v>53</v>
      </c>
      <c r="D3" s="41">
        <v>2002</v>
      </c>
      <c r="E3" s="80">
        <v>28.06</v>
      </c>
      <c r="F3" s="80">
        <v>8.9999999999999858E-2</v>
      </c>
    </row>
    <row r="4" spans="1:6" x14ac:dyDescent="0.2">
      <c r="A4" s="41">
        <v>11</v>
      </c>
      <c r="B4" s="53">
        <v>74</v>
      </c>
      <c r="C4" s="41" t="s">
        <v>97</v>
      </c>
      <c r="D4" s="41">
        <v>2006</v>
      </c>
      <c r="E4" s="80">
        <v>28.47</v>
      </c>
      <c r="F4" s="80">
        <v>0.5</v>
      </c>
    </row>
    <row r="5" spans="1:6" x14ac:dyDescent="0.2">
      <c r="A5" s="41">
        <v>26</v>
      </c>
      <c r="B5" s="53">
        <v>74</v>
      </c>
      <c r="C5" s="41" t="s">
        <v>97</v>
      </c>
      <c r="D5" s="41">
        <v>2006</v>
      </c>
      <c r="E5" s="80">
        <v>28.75</v>
      </c>
      <c r="F5" s="80">
        <v>0.78000000000000114</v>
      </c>
    </row>
    <row r="6" spans="1:6" x14ac:dyDescent="0.2">
      <c r="A6" s="41">
        <v>1</v>
      </c>
      <c r="B6" s="53">
        <v>74</v>
      </c>
      <c r="C6" s="41" t="s">
        <v>97</v>
      </c>
      <c r="D6" s="41">
        <v>2006</v>
      </c>
      <c r="E6" s="80">
        <v>28.79</v>
      </c>
      <c r="F6" s="80">
        <v>0.82000000000000028</v>
      </c>
    </row>
    <row r="7" spans="1:6" x14ac:dyDescent="0.2">
      <c r="A7" s="41">
        <v>16</v>
      </c>
      <c r="B7" s="53">
        <v>127</v>
      </c>
      <c r="C7" s="41" t="s">
        <v>142</v>
      </c>
      <c r="D7" s="41">
        <v>2004</v>
      </c>
      <c r="E7" s="80">
        <v>28.88</v>
      </c>
      <c r="F7" s="80">
        <v>0.91000000000000014</v>
      </c>
    </row>
    <row r="8" spans="1:6" x14ac:dyDescent="0.2">
      <c r="A8" s="41">
        <v>7</v>
      </c>
      <c r="B8" s="53">
        <v>43</v>
      </c>
      <c r="C8" s="41" t="s">
        <v>65</v>
      </c>
      <c r="D8" s="41">
        <v>2008</v>
      </c>
      <c r="E8" s="80">
        <v>29.11</v>
      </c>
      <c r="F8" s="80">
        <v>1.1400000000000006</v>
      </c>
    </row>
    <row r="9" spans="1:6" x14ac:dyDescent="0.2">
      <c r="A9" s="41">
        <v>39</v>
      </c>
      <c r="B9" s="53">
        <v>43</v>
      </c>
      <c r="C9" s="41" t="s">
        <v>65</v>
      </c>
      <c r="D9" s="41">
        <v>2008</v>
      </c>
      <c r="E9" s="80">
        <v>29.16</v>
      </c>
      <c r="F9" s="80">
        <v>1.1900000000000013</v>
      </c>
    </row>
    <row r="10" spans="1:6" x14ac:dyDescent="0.2">
      <c r="A10" s="41">
        <v>21</v>
      </c>
      <c r="B10" s="53">
        <v>7</v>
      </c>
      <c r="C10" s="41" t="s">
        <v>25</v>
      </c>
      <c r="D10" s="41">
        <v>2002</v>
      </c>
      <c r="E10" s="80">
        <v>29.49</v>
      </c>
      <c r="F10" s="80">
        <v>1.5199999999999996</v>
      </c>
    </row>
    <row r="11" spans="1:6" x14ac:dyDescent="0.2">
      <c r="A11" s="41">
        <v>51</v>
      </c>
      <c r="B11" s="53">
        <v>43</v>
      </c>
      <c r="C11" s="41" t="s">
        <v>65</v>
      </c>
      <c r="D11" s="41">
        <v>2008</v>
      </c>
      <c r="E11" s="80">
        <v>29.51</v>
      </c>
      <c r="F11" s="80">
        <v>1.5400000000000027</v>
      </c>
    </row>
    <row r="12" spans="1:6" x14ac:dyDescent="0.2">
      <c r="A12" s="41">
        <v>14</v>
      </c>
      <c r="B12" s="53">
        <v>43</v>
      </c>
      <c r="C12" s="41" t="s">
        <v>65</v>
      </c>
      <c r="D12" s="41">
        <v>2008</v>
      </c>
      <c r="E12" s="80">
        <v>29.56</v>
      </c>
      <c r="F12" s="80">
        <v>1.5899999999999999</v>
      </c>
    </row>
    <row r="13" spans="1:6" x14ac:dyDescent="0.2">
      <c r="A13" s="41">
        <v>20</v>
      </c>
      <c r="B13" s="53">
        <v>84</v>
      </c>
      <c r="C13" s="41" t="s">
        <v>119</v>
      </c>
      <c r="D13" s="41">
        <v>2006</v>
      </c>
      <c r="E13" s="80">
        <v>29.66</v>
      </c>
      <c r="F13" s="80">
        <v>1.6900000000000013</v>
      </c>
    </row>
    <row r="14" spans="1:6" x14ac:dyDescent="0.2">
      <c r="A14" s="41">
        <v>36</v>
      </c>
      <c r="B14" s="53">
        <v>74</v>
      </c>
      <c r="C14" s="41" t="s">
        <v>97</v>
      </c>
      <c r="D14" s="41">
        <v>2006</v>
      </c>
      <c r="E14" s="80">
        <v>29.71</v>
      </c>
      <c r="F14" s="80">
        <v>1.740000000000002</v>
      </c>
    </row>
    <row r="15" spans="1:6" x14ac:dyDescent="0.2">
      <c r="A15" s="41">
        <v>15</v>
      </c>
      <c r="B15" s="53">
        <v>37</v>
      </c>
      <c r="C15" s="41" t="s">
        <v>60</v>
      </c>
      <c r="D15" s="41">
        <v>2003</v>
      </c>
      <c r="E15" s="80">
        <v>29.71</v>
      </c>
      <c r="F15" s="80">
        <v>1.740000000000002</v>
      </c>
    </row>
    <row r="16" spans="1:6" x14ac:dyDescent="0.2">
      <c r="A16" s="41">
        <v>30</v>
      </c>
      <c r="B16" s="53">
        <v>43</v>
      </c>
      <c r="C16" s="41" t="s">
        <v>65</v>
      </c>
      <c r="D16" s="41">
        <v>2008</v>
      </c>
      <c r="E16" s="80">
        <v>29.88</v>
      </c>
      <c r="F16" s="80">
        <v>1.9100000000000001</v>
      </c>
    </row>
    <row r="17" spans="1:6" x14ac:dyDescent="0.2">
      <c r="A17" s="41">
        <v>49</v>
      </c>
      <c r="B17" s="53">
        <v>127</v>
      </c>
      <c r="C17" s="41" t="s">
        <v>142</v>
      </c>
      <c r="D17" s="41">
        <v>2004</v>
      </c>
      <c r="E17" s="80">
        <v>30.08</v>
      </c>
      <c r="F17" s="80">
        <v>2.1099999999999994</v>
      </c>
    </row>
    <row r="18" spans="1:6" x14ac:dyDescent="0.2">
      <c r="A18" s="41">
        <v>42</v>
      </c>
      <c r="B18" s="53">
        <v>74</v>
      </c>
      <c r="C18" s="41" t="s">
        <v>97</v>
      </c>
      <c r="D18" s="41">
        <v>2006</v>
      </c>
      <c r="E18" s="80">
        <v>30.16</v>
      </c>
      <c r="F18" s="80">
        <v>2.1900000000000013</v>
      </c>
    </row>
    <row r="19" spans="1:6" x14ac:dyDescent="0.2">
      <c r="A19" s="41">
        <v>12</v>
      </c>
      <c r="B19" s="53">
        <v>55</v>
      </c>
      <c r="C19" s="41" t="s">
        <v>74</v>
      </c>
      <c r="D19" s="41">
        <v>2009</v>
      </c>
      <c r="E19" s="80">
        <v>30.22</v>
      </c>
      <c r="F19" s="80">
        <v>2.25</v>
      </c>
    </row>
    <row r="20" spans="1:6" x14ac:dyDescent="0.2">
      <c r="A20" s="41">
        <v>25</v>
      </c>
      <c r="B20" s="53">
        <v>11</v>
      </c>
      <c r="C20" s="41" t="s">
        <v>34</v>
      </c>
      <c r="D20" s="41">
        <v>2006</v>
      </c>
      <c r="E20" s="80">
        <v>30.27</v>
      </c>
      <c r="F20" s="80">
        <v>2.3000000000000007</v>
      </c>
    </row>
    <row r="21" spans="1:6" x14ac:dyDescent="0.2">
      <c r="A21" s="41">
        <v>47</v>
      </c>
      <c r="B21" s="53">
        <v>74</v>
      </c>
      <c r="C21" s="41" t="s">
        <v>97</v>
      </c>
      <c r="D21" s="41">
        <v>2006</v>
      </c>
      <c r="E21" s="80">
        <v>30.38</v>
      </c>
      <c r="F21" s="80">
        <v>2.41</v>
      </c>
    </row>
    <row r="22" spans="1:6" x14ac:dyDescent="0.2">
      <c r="A22" s="41">
        <v>37</v>
      </c>
      <c r="B22" s="53">
        <v>37</v>
      </c>
      <c r="C22" s="41" t="s">
        <v>60</v>
      </c>
      <c r="D22" s="41">
        <v>2003</v>
      </c>
      <c r="E22" s="80">
        <v>30.44</v>
      </c>
      <c r="F22" s="80">
        <v>2.4700000000000024</v>
      </c>
    </row>
    <row r="23" spans="1:6" x14ac:dyDescent="0.2">
      <c r="A23" s="41">
        <v>5</v>
      </c>
      <c r="B23" s="53">
        <v>55</v>
      </c>
      <c r="C23" s="41" t="s">
        <v>74</v>
      </c>
      <c r="D23" s="41">
        <v>2009</v>
      </c>
      <c r="E23" s="80">
        <v>30.92</v>
      </c>
      <c r="F23" s="80">
        <v>2.9500000000000028</v>
      </c>
    </row>
    <row r="24" spans="1:6" x14ac:dyDescent="0.2">
      <c r="A24" s="41">
        <v>22</v>
      </c>
      <c r="B24" s="53">
        <v>14</v>
      </c>
      <c r="C24" s="41" t="s">
        <v>41</v>
      </c>
      <c r="D24" s="41">
        <v>2005</v>
      </c>
      <c r="E24" s="80">
        <v>30.97</v>
      </c>
      <c r="F24" s="80">
        <v>3</v>
      </c>
    </row>
    <row r="25" spans="1:6" x14ac:dyDescent="0.2">
      <c r="A25" s="41">
        <v>8</v>
      </c>
      <c r="B25" s="53">
        <v>93</v>
      </c>
      <c r="C25" s="41" t="s">
        <v>132</v>
      </c>
      <c r="D25" s="41">
        <v>2007</v>
      </c>
      <c r="E25" s="80">
        <v>31.12</v>
      </c>
      <c r="F25" s="80">
        <v>3.1500000000000021</v>
      </c>
    </row>
    <row r="26" spans="1:6" x14ac:dyDescent="0.2">
      <c r="A26" s="41">
        <v>44</v>
      </c>
      <c r="B26" s="53">
        <v>82</v>
      </c>
      <c r="C26" s="41" t="s">
        <v>112</v>
      </c>
      <c r="D26" s="41">
        <v>2004</v>
      </c>
      <c r="E26" s="80">
        <v>31.19</v>
      </c>
      <c r="F26" s="80">
        <v>3.2200000000000024</v>
      </c>
    </row>
    <row r="27" spans="1:6" x14ac:dyDescent="0.2">
      <c r="A27" s="41">
        <v>6</v>
      </c>
      <c r="B27" s="53">
        <v>45</v>
      </c>
      <c r="C27" s="41" t="s">
        <v>67</v>
      </c>
      <c r="D27" s="41">
        <v>2008</v>
      </c>
      <c r="E27" s="80">
        <v>31.36</v>
      </c>
      <c r="F27" s="80">
        <v>3.3900000000000006</v>
      </c>
    </row>
    <row r="28" spans="1:6" x14ac:dyDescent="0.2">
      <c r="A28" s="41">
        <v>28</v>
      </c>
      <c r="B28" s="53">
        <v>55</v>
      </c>
      <c r="C28" s="41" t="s">
        <v>74</v>
      </c>
      <c r="D28" s="41">
        <v>2009</v>
      </c>
      <c r="E28" s="80">
        <v>31.68</v>
      </c>
      <c r="F28" s="80">
        <v>3.7100000000000009</v>
      </c>
    </row>
    <row r="29" spans="1:6" x14ac:dyDescent="0.2">
      <c r="A29" s="41">
        <v>50</v>
      </c>
      <c r="B29" s="53">
        <v>45</v>
      </c>
      <c r="C29" s="41" t="s">
        <v>67</v>
      </c>
      <c r="D29" s="41">
        <v>2008</v>
      </c>
      <c r="E29" s="80">
        <v>31.77</v>
      </c>
      <c r="F29" s="80">
        <v>3.8000000000000007</v>
      </c>
    </row>
    <row r="30" spans="1:6" x14ac:dyDescent="0.2">
      <c r="A30" s="41">
        <v>29</v>
      </c>
      <c r="B30" s="53">
        <v>82</v>
      </c>
      <c r="C30" s="41" t="s">
        <v>112</v>
      </c>
      <c r="D30" s="41">
        <v>2004</v>
      </c>
      <c r="E30" s="80">
        <v>32.01</v>
      </c>
      <c r="F30" s="80">
        <v>4.0399999999999991</v>
      </c>
    </row>
    <row r="31" spans="1:6" x14ac:dyDescent="0.2">
      <c r="A31" s="41">
        <v>27</v>
      </c>
      <c r="B31" s="53">
        <v>38</v>
      </c>
      <c r="C31" s="41" t="s">
        <v>61</v>
      </c>
      <c r="D31" s="41">
        <v>2004</v>
      </c>
      <c r="E31" s="80">
        <v>32.19</v>
      </c>
      <c r="F31" s="80">
        <v>4.2199999999999989</v>
      </c>
    </row>
    <row r="32" spans="1:6" x14ac:dyDescent="0.2">
      <c r="A32" s="41">
        <v>38</v>
      </c>
      <c r="B32" s="53">
        <v>54</v>
      </c>
      <c r="C32" s="41" t="s">
        <v>73</v>
      </c>
      <c r="D32" s="41">
        <v>2007</v>
      </c>
      <c r="E32" s="80">
        <v>32.74</v>
      </c>
      <c r="F32" s="80">
        <v>4.7700000000000031</v>
      </c>
    </row>
    <row r="33" spans="1:6" x14ac:dyDescent="0.2">
      <c r="A33" s="41">
        <v>9</v>
      </c>
      <c r="B33" s="53">
        <v>128</v>
      </c>
      <c r="C33" s="41" t="s">
        <v>144</v>
      </c>
      <c r="D33" s="41">
        <v>2009</v>
      </c>
      <c r="E33" s="80">
        <v>32.81</v>
      </c>
      <c r="F33" s="80">
        <v>4.8400000000000034</v>
      </c>
    </row>
    <row r="34" spans="1:6" x14ac:dyDescent="0.2">
      <c r="A34" s="41">
        <v>18</v>
      </c>
      <c r="B34" s="53">
        <v>93</v>
      </c>
      <c r="C34" s="41" t="s">
        <v>132</v>
      </c>
      <c r="D34" s="41">
        <v>2007</v>
      </c>
      <c r="E34" s="80">
        <v>32.82</v>
      </c>
      <c r="F34" s="80">
        <v>4.8500000000000014</v>
      </c>
    </row>
    <row r="35" spans="1:6" x14ac:dyDescent="0.2">
      <c r="A35" s="41">
        <v>35</v>
      </c>
      <c r="B35" s="53">
        <v>128</v>
      </c>
      <c r="C35" s="41" t="s">
        <v>144</v>
      </c>
      <c r="D35" s="41">
        <v>2009</v>
      </c>
      <c r="E35" s="80">
        <v>32.99</v>
      </c>
      <c r="F35" s="80">
        <v>5.0200000000000031</v>
      </c>
    </row>
    <row r="36" spans="1:6" x14ac:dyDescent="0.2">
      <c r="A36" s="41">
        <v>10</v>
      </c>
      <c r="B36" s="53">
        <v>129</v>
      </c>
      <c r="C36" s="41" t="s">
        <v>145</v>
      </c>
      <c r="D36" s="41">
        <v>2009</v>
      </c>
      <c r="E36" s="80">
        <v>33.1</v>
      </c>
      <c r="F36" s="80">
        <v>5.1300000000000026</v>
      </c>
    </row>
    <row r="37" spans="1:6" x14ac:dyDescent="0.2">
      <c r="A37" s="41">
        <v>3</v>
      </c>
      <c r="B37" s="53">
        <v>128</v>
      </c>
      <c r="C37" s="41" t="s">
        <v>144</v>
      </c>
      <c r="D37" s="41">
        <v>2009</v>
      </c>
      <c r="E37" s="80">
        <v>33.270000000000003</v>
      </c>
      <c r="F37" s="80">
        <v>5.3000000000000043</v>
      </c>
    </row>
    <row r="38" spans="1:6" x14ac:dyDescent="0.2">
      <c r="A38" s="41">
        <v>32</v>
      </c>
      <c r="B38" s="53">
        <v>93</v>
      </c>
      <c r="C38" s="41" t="s">
        <v>132</v>
      </c>
      <c r="D38" s="41">
        <v>2007</v>
      </c>
      <c r="E38" s="80">
        <v>33.450000000000003</v>
      </c>
      <c r="F38" s="80">
        <v>5.480000000000004</v>
      </c>
    </row>
    <row r="39" spans="1:6" x14ac:dyDescent="0.2">
      <c r="A39" s="41">
        <v>46</v>
      </c>
      <c r="B39" s="53">
        <v>128</v>
      </c>
      <c r="C39" s="41" t="s">
        <v>144</v>
      </c>
      <c r="D39" s="41">
        <v>2009</v>
      </c>
      <c r="E39" s="80">
        <v>33.61</v>
      </c>
      <c r="F39" s="80">
        <v>5.6400000000000006</v>
      </c>
    </row>
    <row r="40" spans="1:6" x14ac:dyDescent="0.2">
      <c r="A40" s="41">
        <v>24</v>
      </c>
      <c r="B40" s="53">
        <v>128</v>
      </c>
      <c r="C40" s="41" t="s">
        <v>144</v>
      </c>
      <c r="D40" s="41">
        <v>2009</v>
      </c>
      <c r="E40" s="80">
        <v>33.65</v>
      </c>
      <c r="F40" s="80">
        <v>5.68</v>
      </c>
    </row>
    <row r="41" spans="1:6" x14ac:dyDescent="0.2">
      <c r="A41" s="41">
        <v>43</v>
      </c>
      <c r="B41" s="53">
        <v>93</v>
      </c>
      <c r="C41" s="41" t="s">
        <v>132</v>
      </c>
      <c r="D41" s="41">
        <v>2007</v>
      </c>
      <c r="E41" s="80">
        <v>33.76</v>
      </c>
      <c r="F41" s="80">
        <v>5.7899999999999991</v>
      </c>
    </row>
    <row r="42" spans="1:6" x14ac:dyDescent="0.2">
      <c r="A42" s="41">
        <v>40</v>
      </c>
      <c r="B42" s="53">
        <v>128</v>
      </c>
      <c r="C42" s="41" t="s">
        <v>144</v>
      </c>
      <c r="D42" s="41">
        <v>2009</v>
      </c>
      <c r="E42" s="80">
        <v>33.78</v>
      </c>
      <c r="F42" s="80">
        <v>5.8100000000000023</v>
      </c>
    </row>
    <row r="43" spans="1:6" x14ac:dyDescent="0.2">
      <c r="A43" s="41">
        <v>17</v>
      </c>
      <c r="B43" s="53">
        <v>54</v>
      </c>
      <c r="C43" s="41" t="s">
        <v>73</v>
      </c>
      <c r="D43" s="41">
        <v>2007</v>
      </c>
      <c r="E43" s="80">
        <v>33.85</v>
      </c>
      <c r="F43" s="80">
        <v>5.8800000000000026</v>
      </c>
    </row>
    <row r="44" spans="1:6" x14ac:dyDescent="0.2">
      <c r="A44" s="41">
        <v>2</v>
      </c>
      <c r="B44" s="53">
        <v>129</v>
      </c>
      <c r="C44" s="41" t="s">
        <v>145</v>
      </c>
      <c r="D44" s="41">
        <v>2009</v>
      </c>
      <c r="E44" s="80">
        <v>34.24</v>
      </c>
      <c r="F44" s="80">
        <v>6.2700000000000031</v>
      </c>
    </row>
    <row r="45" spans="1:6" x14ac:dyDescent="0.2">
      <c r="A45" s="41">
        <v>53</v>
      </c>
      <c r="B45" s="53">
        <v>93</v>
      </c>
      <c r="C45" s="41" t="s">
        <v>132</v>
      </c>
      <c r="D45" s="41">
        <v>2007</v>
      </c>
      <c r="E45" s="80">
        <v>34.31</v>
      </c>
      <c r="F45" s="80">
        <v>6.3400000000000034</v>
      </c>
    </row>
    <row r="46" spans="1:6" x14ac:dyDescent="0.2">
      <c r="A46" s="41">
        <v>48</v>
      </c>
      <c r="B46" s="53">
        <v>54</v>
      </c>
      <c r="C46" s="41" t="s">
        <v>73</v>
      </c>
      <c r="D46" s="41">
        <v>2007</v>
      </c>
      <c r="E46" s="80">
        <v>35.28</v>
      </c>
      <c r="F46" s="80">
        <v>7.3100000000000023</v>
      </c>
    </row>
    <row r="47" spans="1:6" x14ac:dyDescent="0.2">
      <c r="A47" s="41">
        <v>34</v>
      </c>
      <c r="B47" s="53">
        <v>129</v>
      </c>
      <c r="C47" s="41" t="s">
        <v>145</v>
      </c>
      <c r="D47" s="41">
        <v>2009</v>
      </c>
      <c r="E47" s="80">
        <v>35.4</v>
      </c>
      <c r="F47" s="80">
        <v>7.43</v>
      </c>
    </row>
    <row r="48" spans="1:6" x14ac:dyDescent="0.2">
      <c r="A48" s="41">
        <v>23</v>
      </c>
      <c r="B48" s="53">
        <v>129</v>
      </c>
      <c r="C48" s="41" t="s">
        <v>145</v>
      </c>
      <c r="D48" s="41">
        <v>2009</v>
      </c>
      <c r="E48" s="80">
        <v>35.880000000000003</v>
      </c>
      <c r="F48" s="80">
        <v>7.9100000000000037</v>
      </c>
    </row>
    <row r="49" spans="1:6" x14ac:dyDescent="0.2">
      <c r="A49" s="41">
        <v>41</v>
      </c>
      <c r="B49" s="53">
        <v>129</v>
      </c>
      <c r="C49" s="41" t="s">
        <v>145</v>
      </c>
      <c r="D49" s="41">
        <v>2009</v>
      </c>
      <c r="E49" s="80">
        <v>37.479999999999997</v>
      </c>
      <c r="F49" s="80">
        <v>9.509999999999998</v>
      </c>
    </row>
    <row r="50" spans="1:6" x14ac:dyDescent="0.2">
      <c r="A50" s="41">
        <v>45</v>
      </c>
      <c r="B50" s="53">
        <v>94</v>
      </c>
      <c r="C50" s="41" t="s">
        <v>496</v>
      </c>
      <c r="D50" s="41">
        <v>2009</v>
      </c>
      <c r="E50" s="80">
        <v>39.29</v>
      </c>
      <c r="F50" s="80">
        <v>11.32</v>
      </c>
    </row>
    <row r="51" spans="1:6" x14ac:dyDescent="0.2">
      <c r="A51" s="41">
        <v>13</v>
      </c>
      <c r="B51" s="53">
        <v>94</v>
      </c>
      <c r="C51" s="41" t="s">
        <v>496</v>
      </c>
      <c r="D51" s="41">
        <v>2009</v>
      </c>
      <c r="E51" s="80">
        <v>39.72</v>
      </c>
      <c r="F51" s="80">
        <v>11.75</v>
      </c>
    </row>
    <row r="52" spans="1:6" x14ac:dyDescent="0.2">
      <c r="A52" s="41">
        <v>52</v>
      </c>
      <c r="B52" s="53">
        <v>94</v>
      </c>
      <c r="C52" s="41" t="s">
        <v>496</v>
      </c>
      <c r="D52" s="41">
        <v>2009</v>
      </c>
      <c r="E52" s="80">
        <v>40.619999999999997</v>
      </c>
      <c r="F52" s="80">
        <v>12.649999999999999</v>
      </c>
    </row>
    <row r="53" spans="1:6" x14ac:dyDescent="0.2">
      <c r="A53">
        <v>4</v>
      </c>
      <c r="B53" s="53">
        <v>94</v>
      </c>
      <c r="C53" s="41" t="s">
        <v>496</v>
      </c>
      <c r="D53" s="41">
        <v>2009</v>
      </c>
      <c r="E53" s="80">
        <v>40.840000000000003</v>
      </c>
      <c r="F53" s="80">
        <v>12.870000000000005</v>
      </c>
    </row>
    <row r="54" spans="1:6" x14ac:dyDescent="0.2">
      <c r="B54" s="53"/>
      <c r="C54" s="41"/>
      <c r="D54" s="41"/>
      <c r="E54" s="80"/>
      <c r="F54" s="80"/>
    </row>
    <row r="55" spans="1:6" x14ac:dyDescent="0.2">
      <c r="C55" s="41"/>
      <c r="D55" s="41"/>
    </row>
    <row r="56" spans="1:6" x14ac:dyDescent="0.2">
      <c r="C56" s="41"/>
      <c r="D56" s="41"/>
    </row>
    <row r="57" spans="1:6" x14ac:dyDescent="0.2">
      <c r="C57" s="41"/>
      <c r="D57" s="41"/>
    </row>
    <row r="58" spans="1:6" x14ac:dyDescent="0.2">
      <c r="C58" s="41"/>
      <c r="D58" s="41"/>
    </row>
    <row r="59" spans="1:6" x14ac:dyDescent="0.2">
      <c r="C59" s="41"/>
      <c r="D59" s="41"/>
    </row>
    <row r="60" spans="1:6" x14ac:dyDescent="0.2">
      <c r="C60" s="41"/>
      <c r="D60" s="41"/>
    </row>
    <row r="61" spans="1:6" x14ac:dyDescent="0.2">
      <c r="C61" s="41"/>
      <c r="D61" s="41"/>
    </row>
    <row r="62" spans="1:6" x14ac:dyDescent="0.2">
      <c r="C62" s="41"/>
      <c r="D62" s="41"/>
    </row>
    <row r="63" spans="1:6" x14ac:dyDescent="0.2">
      <c r="C63" s="41"/>
      <c r="D63" s="41"/>
    </row>
    <row r="64" spans="1:6" x14ac:dyDescent="0.2">
      <c r="C64" s="41"/>
      <c r="D64" s="41"/>
    </row>
  </sheetData>
  <sortState xmlns:xlrd2="http://schemas.microsoft.com/office/spreadsheetml/2017/richdata2" ref="A2:F64">
    <sortCondition ref="E2:E64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10.83203125" customWidth="1"/>
    <col min="2" max="2" width="6" style="53" customWidth="1"/>
    <col min="3" max="3" width="23.5" style="53" customWidth="1"/>
    <col min="4" max="4" width="5" style="53" customWidth="1"/>
    <col min="5" max="6" width="5.6640625" style="53" customWidth="1"/>
    <col min="7" max="1025" width="10.83203125" customWidth="1"/>
  </cols>
  <sheetData>
    <row r="1" spans="1:6" x14ac:dyDescent="0.2">
      <c r="A1" s="77" t="s">
        <v>6</v>
      </c>
      <c r="B1" s="78" t="s">
        <v>0</v>
      </c>
      <c r="C1" s="78" t="s">
        <v>1</v>
      </c>
      <c r="D1" s="78" t="s">
        <v>2</v>
      </c>
      <c r="E1" s="78" t="s">
        <v>198</v>
      </c>
      <c r="F1" s="78" t="s">
        <v>199</v>
      </c>
    </row>
    <row r="2" spans="1:6" x14ac:dyDescent="0.2">
      <c r="A2">
        <v>2</v>
      </c>
      <c r="B2" s="53">
        <v>27</v>
      </c>
      <c r="C2" s="53" t="s">
        <v>53</v>
      </c>
      <c r="D2" s="53">
        <v>2002</v>
      </c>
      <c r="E2" s="79">
        <v>24.99</v>
      </c>
    </row>
    <row r="3" spans="1:6" x14ac:dyDescent="0.2">
      <c r="A3">
        <v>62</v>
      </c>
      <c r="B3" s="53">
        <v>27</v>
      </c>
      <c r="C3" s="53" t="s">
        <v>53</v>
      </c>
      <c r="D3" s="53">
        <v>2002</v>
      </c>
      <c r="E3" s="79">
        <v>25.52</v>
      </c>
      <c r="F3" s="79">
        <v>0.53000000000000114</v>
      </c>
    </row>
    <row r="4" spans="1:6" x14ac:dyDescent="0.2">
      <c r="A4">
        <v>34</v>
      </c>
      <c r="B4" s="53">
        <v>27</v>
      </c>
      <c r="C4" s="53" t="s">
        <v>53</v>
      </c>
      <c r="D4" s="53">
        <v>2002</v>
      </c>
      <c r="E4" s="79">
        <v>25.73</v>
      </c>
      <c r="F4" s="79">
        <v>0.74000000000000199</v>
      </c>
    </row>
    <row r="5" spans="1:6" x14ac:dyDescent="0.2">
      <c r="A5">
        <v>10</v>
      </c>
      <c r="B5" s="53">
        <v>36</v>
      </c>
      <c r="C5" s="53" t="s">
        <v>59</v>
      </c>
      <c r="D5" s="53">
        <v>2006</v>
      </c>
      <c r="E5" s="79">
        <v>25.75</v>
      </c>
      <c r="F5" s="79">
        <v>0.76000000000000156</v>
      </c>
    </row>
    <row r="6" spans="1:6" x14ac:dyDescent="0.2">
      <c r="A6">
        <v>1</v>
      </c>
      <c r="B6" s="53">
        <v>7</v>
      </c>
      <c r="C6" s="53" t="s">
        <v>25</v>
      </c>
      <c r="D6" s="53">
        <v>2002</v>
      </c>
      <c r="E6" s="79">
        <v>26.25</v>
      </c>
      <c r="F6" s="79">
        <v>1.2600000000000016</v>
      </c>
    </row>
    <row r="7" spans="1:6" x14ac:dyDescent="0.2">
      <c r="A7">
        <v>37</v>
      </c>
      <c r="B7" s="53">
        <v>36</v>
      </c>
      <c r="C7" s="53" t="s">
        <v>59</v>
      </c>
      <c r="D7" s="53">
        <v>2006</v>
      </c>
      <c r="E7" s="79">
        <v>26.35</v>
      </c>
      <c r="F7" s="79">
        <v>1.360000000000003</v>
      </c>
    </row>
    <row r="8" spans="1:6" x14ac:dyDescent="0.2">
      <c r="A8">
        <v>44</v>
      </c>
      <c r="B8" s="53">
        <v>14</v>
      </c>
      <c r="C8" s="53" t="s">
        <v>41</v>
      </c>
      <c r="D8" s="53">
        <v>2005</v>
      </c>
      <c r="E8" s="79">
        <v>26.46</v>
      </c>
      <c r="F8" s="79">
        <v>1.4700000000000024</v>
      </c>
    </row>
    <row r="9" spans="1:6" x14ac:dyDescent="0.2">
      <c r="A9">
        <v>61</v>
      </c>
      <c r="B9" s="53">
        <v>84</v>
      </c>
      <c r="C9" s="53" t="s">
        <v>119</v>
      </c>
      <c r="D9" s="53">
        <v>2006</v>
      </c>
      <c r="E9" s="79">
        <v>26.6</v>
      </c>
      <c r="F9" s="79">
        <v>1.610000000000003</v>
      </c>
    </row>
    <row r="10" spans="1:6" x14ac:dyDescent="0.2">
      <c r="A10">
        <v>18</v>
      </c>
      <c r="B10" s="53">
        <v>42</v>
      </c>
      <c r="C10" s="53" t="s">
        <v>64</v>
      </c>
      <c r="D10" s="53">
        <v>2004</v>
      </c>
      <c r="E10" s="79">
        <v>26.62</v>
      </c>
      <c r="F10" s="79">
        <v>1.6300000000000026</v>
      </c>
    </row>
    <row r="11" spans="1:6" x14ac:dyDescent="0.2">
      <c r="A11">
        <v>23</v>
      </c>
      <c r="B11" s="53">
        <v>74</v>
      </c>
      <c r="C11" s="53" t="s">
        <v>97</v>
      </c>
      <c r="D11" s="53">
        <v>2006</v>
      </c>
      <c r="E11" s="79">
        <v>26.64</v>
      </c>
      <c r="F11" s="79">
        <v>1.6500000000000021</v>
      </c>
    </row>
    <row r="12" spans="1:6" x14ac:dyDescent="0.2">
      <c r="A12">
        <v>55</v>
      </c>
      <c r="B12" s="53">
        <v>39</v>
      </c>
      <c r="C12" s="53" t="s">
        <v>63</v>
      </c>
      <c r="D12" s="53">
        <v>2006</v>
      </c>
      <c r="E12" s="79">
        <v>26.69</v>
      </c>
      <c r="F12" s="79">
        <v>1.7000000000000028</v>
      </c>
    </row>
    <row r="13" spans="1:6" x14ac:dyDescent="0.2">
      <c r="A13">
        <v>28</v>
      </c>
      <c r="B13" s="53">
        <v>39</v>
      </c>
      <c r="C13" s="53" t="s">
        <v>63</v>
      </c>
      <c r="D13" s="53">
        <v>2006</v>
      </c>
      <c r="E13" s="79">
        <v>26.72</v>
      </c>
      <c r="F13" s="79">
        <v>1.7300000000000004</v>
      </c>
    </row>
    <row r="14" spans="1:6" x14ac:dyDescent="0.2">
      <c r="A14">
        <v>46</v>
      </c>
      <c r="B14" s="53">
        <v>42</v>
      </c>
      <c r="C14" s="53" t="s">
        <v>64</v>
      </c>
      <c r="D14" s="53">
        <v>2004</v>
      </c>
      <c r="E14" s="79">
        <v>26.8</v>
      </c>
      <c r="F14" s="79">
        <v>1.8100000000000023</v>
      </c>
    </row>
    <row r="15" spans="1:6" x14ac:dyDescent="0.2">
      <c r="A15">
        <v>71</v>
      </c>
      <c r="B15" s="53">
        <v>42</v>
      </c>
      <c r="C15" s="53" t="s">
        <v>64</v>
      </c>
      <c r="D15" s="53">
        <v>2004</v>
      </c>
      <c r="E15" s="79">
        <v>26.82</v>
      </c>
      <c r="F15" s="79">
        <v>1.8300000000000018</v>
      </c>
    </row>
    <row r="16" spans="1:6" x14ac:dyDescent="0.2">
      <c r="A16">
        <v>63</v>
      </c>
      <c r="B16" s="53">
        <v>37</v>
      </c>
      <c r="C16" s="53" t="s">
        <v>60</v>
      </c>
      <c r="D16" s="53">
        <v>2003</v>
      </c>
      <c r="E16" s="79">
        <v>26.9</v>
      </c>
      <c r="F16" s="79">
        <v>1.9100000000000001</v>
      </c>
    </row>
    <row r="17" spans="1:6" x14ac:dyDescent="0.2">
      <c r="A17">
        <v>27</v>
      </c>
      <c r="B17" s="53">
        <v>1</v>
      </c>
      <c r="C17" s="53" t="s">
        <v>9</v>
      </c>
      <c r="D17" s="53">
        <v>2005</v>
      </c>
      <c r="E17" s="79">
        <v>26.91</v>
      </c>
      <c r="F17" s="79">
        <v>1.9200000000000017</v>
      </c>
    </row>
    <row r="18" spans="1:6" x14ac:dyDescent="0.2">
      <c r="A18">
        <v>33</v>
      </c>
      <c r="B18" s="53">
        <v>17</v>
      </c>
      <c r="C18" s="53" t="s">
        <v>46</v>
      </c>
      <c r="D18" s="53">
        <v>2004</v>
      </c>
      <c r="E18" s="79">
        <v>26.93</v>
      </c>
      <c r="F18" s="79">
        <v>1.9400000000000013</v>
      </c>
    </row>
    <row r="19" spans="1:6" x14ac:dyDescent="0.2">
      <c r="A19">
        <v>60</v>
      </c>
      <c r="B19" s="53">
        <v>74</v>
      </c>
      <c r="C19" s="53" t="s">
        <v>97</v>
      </c>
      <c r="D19" s="53">
        <v>2006</v>
      </c>
      <c r="E19" s="79">
        <v>27</v>
      </c>
      <c r="F19" s="79">
        <v>2.0100000000000016</v>
      </c>
    </row>
    <row r="20" spans="1:6" x14ac:dyDescent="0.2">
      <c r="A20">
        <v>54</v>
      </c>
      <c r="B20" s="53">
        <v>1</v>
      </c>
      <c r="C20" s="53" t="s">
        <v>9</v>
      </c>
      <c r="D20" s="53">
        <v>2005</v>
      </c>
      <c r="E20" s="79">
        <v>27.12</v>
      </c>
      <c r="F20" s="79">
        <v>2.1300000000000026</v>
      </c>
    </row>
    <row r="21" spans="1:6" x14ac:dyDescent="0.2">
      <c r="A21">
        <v>42</v>
      </c>
      <c r="B21" s="53">
        <v>86</v>
      </c>
      <c r="C21" s="53" t="s">
        <v>126</v>
      </c>
      <c r="D21" s="53">
        <v>2004</v>
      </c>
      <c r="E21" s="79">
        <v>27.12</v>
      </c>
      <c r="F21" s="79">
        <v>2.1300000000000026</v>
      </c>
    </row>
    <row r="22" spans="1:6" x14ac:dyDescent="0.2">
      <c r="A22">
        <v>58</v>
      </c>
      <c r="B22" s="53">
        <v>22</v>
      </c>
      <c r="C22" s="53" t="s">
        <v>49</v>
      </c>
      <c r="D22" s="53">
        <v>2004</v>
      </c>
      <c r="E22" s="79">
        <v>27.13</v>
      </c>
      <c r="F22" s="79">
        <v>2.1400000000000006</v>
      </c>
    </row>
    <row r="23" spans="1:6" x14ac:dyDescent="0.2">
      <c r="A23">
        <v>6</v>
      </c>
      <c r="B23" s="53">
        <v>17</v>
      </c>
      <c r="C23" s="53" t="s">
        <v>46</v>
      </c>
      <c r="D23" s="53">
        <v>2004</v>
      </c>
      <c r="E23" s="79">
        <v>27.37</v>
      </c>
      <c r="F23" s="79">
        <v>2.3800000000000026</v>
      </c>
    </row>
    <row r="24" spans="1:6" x14ac:dyDescent="0.2">
      <c r="A24">
        <v>9</v>
      </c>
      <c r="B24" s="53">
        <v>84</v>
      </c>
      <c r="C24" s="53" t="s">
        <v>119</v>
      </c>
      <c r="D24" s="53">
        <v>2006</v>
      </c>
      <c r="E24" s="79">
        <v>27.39</v>
      </c>
      <c r="F24" s="79">
        <v>2.4000000000000021</v>
      </c>
    </row>
    <row r="25" spans="1:6" x14ac:dyDescent="0.2">
      <c r="A25">
        <v>39</v>
      </c>
      <c r="B25" s="53">
        <v>37</v>
      </c>
      <c r="C25" s="53" t="s">
        <v>60</v>
      </c>
      <c r="D25" s="53">
        <v>2003</v>
      </c>
      <c r="E25" s="79">
        <v>27.43</v>
      </c>
      <c r="F25" s="79">
        <v>2.4400000000000013</v>
      </c>
    </row>
    <row r="26" spans="1:6" x14ac:dyDescent="0.2">
      <c r="A26">
        <v>22</v>
      </c>
      <c r="B26" s="53">
        <v>62</v>
      </c>
      <c r="C26" s="53" t="s">
        <v>79</v>
      </c>
      <c r="D26" s="53">
        <v>2003</v>
      </c>
      <c r="E26" s="79">
        <v>27.47</v>
      </c>
      <c r="F26" s="79">
        <v>2.4800000000000004</v>
      </c>
    </row>
    <row r="27" spans="1:6" x14ac:dyDescent="0.2">
      <c r="A27">
        <v>66</v>
      </c>
      <c r="B27" s="53">
        <v>19</v>
      </c>
      <c r="C27" s="53" t="s">
        <v>47</v>
      </c>
      <c r="D27" s="53">
        <v>2004</v>
      </c>
      <c r="E27" s="79">
        <v>27.5</v>
      </c>
      <c r="F27" s="79">
        <v>2.5100000000000016</v>
      </c>
    </row>
    <row r="28" spans="1:6" x14ac:dyDescent="0.2">
      <c r="A28">
        <v>41</v>
      </c>
      <c r="B28" s="53">
        <v>19</v>
      </c>
      <c r="C28" s="53" t="s">
        <v>47</v>
      </c>
      <c r="D28" s="53">
        <v>2004</v>
      </c>
      <c r="E28" s="79">
        <v>27.54</v>
      </c>
      <c r="F28" s="79">
        <v>2.5500000000000007</v>
      </c>
    </row>
    <row r="29" spans="1:6" x14ac:dyDescent="0.2">
      <c r="A29">
        <v>17</v>
      </c>
      <c r="B29" s="53">
        <v>14</v>
      </c>
      <c r="C29" s="53" t="s">
        <v>41</v>
      </c>
      <c r="D29" s="53">
        <v>2005</v>
      </c>
      <c r="E29" s="79">
        <v>27.54</v>
      </c>
      <c r="F29" s="79">
        <v>2.5500000000000007</v>
      </c>
    </row>
    <row r="30" spans="1:6" x14ac:dyDescent="0.2">
      <c r="A30">
        <v>7</v>
      </c>
      <c r="B30" s="53">
        <v>22</v>
      </c>
      <c r="C30" s="53" t="s">
        <v>49</v>
      </c>
      <c r="D30" s="53">
        <v>2004</v>
      </c>
      <c r="E30" s="79">
        <v>27.6</v>
      </c>
      <c r="F30" s="79">
        <v>2.610000000000003</v>
      </c>
    </row>
    <row r="31" spans="1:6" x14ac:dyDescent="0.2">
      <c r="A31">
        <v>57</v>
      </c>
      <c r="B31" s="53">
        <v>17</v>
      </c>
      <c r="C31" s="53" t="s">
        <v>46</v>
      </c>
      <c r="D31" s="53">
        <v>2004</v>
      </c>
      <c r="E31" s="79">
        <v>27.62</v>
      </c>
      <c r="F31" s="79">
        <v>2.6300000000000026</v>
      </c>
    </row>
    <row r="32" spans="1:6" x14ac:dyDescent="0.2">
      <c r="A32">
        <v>21</v>
      </c>
      <c r="B32" s="53">
        <v>82</v>
      </c>
      <c r="C32" s="53" t="s">
        <v>112</v>
      </c>
      <c r="D32" s="53">
        <v>2004</v>
      </c>
      <c r="E32" s="79">
        <v>27.62</v>
      </c>
      <c r="F32" s="79">
        <v>2.6300000000000026</v>
      </c>
    </row>
    <row r="33" spans="1:6" x14ac:dyDescent="0.2">
      <c r="A33">
        <v>64</v>
      </c>
      <c r="B33" s="53">
        <v>64</v>
      </c>
      <c r="C33" s="53" t="s">
        <v>81</v>
      </c>
      <c r="D33" s="53">
        <v>2004</v>
      </c>
      <c r="E33" s="79">
        <v>27.63</v>
      </c>
      <c r="F33" s="79">
        <v>2.6400000000000006</v>
      </c>
    </row>
    <row r="34" spans="1:6" x14ac:dyDescent="0.2">
      <c r="A34">
        <v>43</v>
      </c>
      <c r="B34" s="53">
        <v>82</v>
      </c>
      <c r="C34" s="53" t="s">
        <v>112</v>
      </c>
      <c r="D34" s="53">
        <v>2004</v>
      </c>
      <c r="E34" s="79">
        <v>27.63</v>
      </c>
      <c r="F34" s="79">
        <v>2.6400000000000006</v>
      </c>
    </row>
    <row r="35" spans="1:6" x14ac:dyDescent="0.2">
      <c r="A35">
        <v>36</v>
      </c>
      <c r="B35" s="53">
        <v>84</v>
      </c>
      <c r="C35" s="53" t="s">
        <v>119</v>
      </c>
      <c r="D35" s="53">
        <v>2006</v>
      </c>
      <c r="E35" s="79">
        <v>27.71</v>
      </c>
      <c r="F35" s="79">
        <v>2.7200000000000024</v>
      </c>
    </row>
    <row r="36" spans="1:6" x14ac:dyDescent="0.2">
      <c r="A36">
        <v>29</v>
      </c>
      <c r="B36" s="53">
        <v>62</v>
      </c>
      <c r="C36" s="53" t="s">
        <v>79</v>
      </c>
      <c r="D36" s="53">
        <v>2003</v>
      </c>
      <c r="E36" s="79">
        <v>27.73</v>
      </c>
      <c r="F36" s="79">
        <v>2.740000000000002</v>
      </c>
    </row>
    <row r="37" spans="1:6" x14ac:dyDescent="0.2">
      <c r="A37">
        <v>69</v>
      </c>
      <c r="B37" s="53">
        <v>62</v>
      </c>
      <c r="C37" s="53" t="s">
        <v>79</v>
      </c>
      <c r="D37" s="53">
        <v>2003</v>
      </c>
      <c r="E37" s="79">
        <v>27.74</v>
      </c>
      <c r="F37" s="79">
        <v>2.75</v>
      </c>
    </row>
    <row r="38" spans="1:6" x14ac:dyDescent="0.2">
      <c r="A38">
        <v>67</v>
      </c>
      <c r="B38" s="53">
        <v>53</v>
      </c>
      <c r="C38" s="53" t="s">
        <v>72</v>
      </c>
      <c r="D38" s="53">
        <v>2006</v>
      </c>
      <c r="E38" s="79">
        <v>27.82</v>
      </c>
      <c r="F38" s="79">
        <v>2.8300000000000018</v>
      </c>
    </row>
    <row r="39" spans="1:6" x14ac:dyDescent="0.2">
      <c r="A39">
        <v>25</v>
      </c>
      <c r="B39" s="53">
        <v>2</v>
      </c>
      <c r="C39" s="53" t="s">
        <v>12</v>
      </c>
      <c r="D39" s="53">
        <v>2005</v>
      </c>
      <c r="E39" s="79">
        <v>27.84</v>
      </c>
      <c r="F39" s="79">
        <v>2.8500000000000014</v>
      </c>
    </row>
    <row r="40" spans="1:6" x14ac:dyDescent="0.2">
      <c r="A40">
        <v>47</v>
      </c>
      <c r="B40" s="53">
        <v>11</v>
      </c>
      <c r="C40" s="53" t="s">
        <v>34</v>
      </c>
      <c r="D40" s="53">
        <v>2006</v>
      </c>
      <c r="E40" s="79">
        <v>27.86</v>
      </c>
      <c r="F40" s="79">
        <v>2.870000000000001</v>
      </c>
    </row>
    <row r="41" spans="1:6" x14ac:dyDescent="0.2">
      <c r="A41">
        <v>68</v>
      </c>
      <c r="B41" s="53">
        <v>6</v>
      </c>
      <c r="C41" s="53" t="s">
        <v>22</v>
      </c>
      <c r="D41" s="53">
        <v>2003</v>
      </c>
      <c r="E41" s="79">
        <v>27.9</v>
      </c>
      <c r="F41" s="79">
        <v>2.91</v>
      </c>
    </row>
    <row r="42" spans="1:6" x14ac:dyDescent="0.2">
      <c r="A42">
        <v>56</v>
      </c>
      <c r="B42" s="53">
        <v>58</v>
      </c>
      <c r="C42" s="53" t="s">
        <v>76</v>
      </c>
      <c r="D42" s="53">
        <v>2007</v>
      </c>
      <c r="E42" s="79">
        <v>27.99</v>
      </c>
      <c r="F42" s="79">
        <v>3</v>
      </c>
    </row>
    <row r="43" spans="1:6" x14ac:dyDescent="0.2">
      <c r="A43">
        <v>26</v>
      </c>
      <c r="B43" s="53">
        <v>64</v>
      </c>
      <c r="C43" s="53" t="s">
        <v>81</v>
      </c>
      <c r="D43" s="53">
        <v>2004</v>
      </c>
      <c r="E43" s="79">
        <v>28</v>
      </c>
      <c r="F43" s="79">
        <v>3.0100000000000016</v>
      </c>
    </row>
    <row r="44" spans="1:6" x14ac:dyDescent="0.2">
      <c r="A44">
        <v>59</v>
      </c>
      <c r="B44" s="53">
        <v>62</v>
      </c>
      <c r="C44" s="53" t="s">
        <v>79</v>
      </c>
      <c r="D44" s="53">
        <v>2003</v>
      </c>
      <c r="E44" s="79">
        <v>28.02</v>
      </c>
      <c r="F44" s="79">
        <v>3.0300000000000011</v>
      </c>
    </row>
    <row r="45" spans="1:6" x14ac:dyDescent="0.2">
      <c r="A45">
        <v>11</v>
      </c>
      <c r="B45" s="53">
        <v>29</v>
      </c>
      <c r="C45" s="53" t="s">
        <v>54</v>
      </c>
      <c r="D45" s="53">
        <v>2009</v>
      </c>
      <c r="E45" s="79">
        <v>28.02</v>
      </c>
      <c r="F45" s="79">
        <v>3.0300000000000011</v>
      </c>
    </row>
    <row r="46" spans="1:6" x14ac:dyDescent="0.2">
      <c r="A46">
        <v>76</v>
      </c>
      <c r="B46" s="53">
        <v>39</v>
      </c>
      <c r="C46" s="53" t="s">
        <v>63</v>
      </c>
      <c r="D46" s="53">
        <v>2006</v>
      </c>
      <c r="E46" s="79">
        <v>28.03</v>
      </c>
      <c r="F46" s="79">
        <v>3.0400000000000027</v>
      </c>
    </row>
    <row r="47" spans="1:6" x14ac:dyDescent="0.2">
      <c r="A47">
        <v>19</v>
      </c>
      <c r="B47" s="53">
        <v>6</v>
      </c>
      <c r="C47" s="53" t="s">
        <v>22</v>
      </c>
      <c r="D47" s="53">
        <v>2003</v>
      </c>
      <c r="E47" s="79">
        <v>28.09</v>
      </c>
      <c r="F47" s="79">
        <v>3.1000000000000014</v>
      </c>
    </row>
    <row r="48" spans="1:6" x14ac:dyDescent="0.2">
      <c r="A48">
        <v>72</v>
      </c>
      <c r="B48" s="53">
        <v>14</v>
      </c>
      <c r="C48" s="53" t="s">
        <v>41</v>
      </c>
      <c r="D48" s="53">
        <v>2005</v>
      </c>
      <c r="E48" s="79">
        <v>28.13</v>
      </c>
      <c r="F48" s="79">
        <v>3.1400000000000006</v>
      </c>
    </row>
    <row r="49" spans="1:6" x14ac:dyDescent="0.2">
      <c r="A49">
        <v>20</v>
      </c>
      <c r="B49" s="53">
        <v>86</v>
      </c>
      <c r="C49" s="53" t="s">
        <v>126</v>
      </c>
      <c r="D49" s="53">
        <v>2004</v>
      </c>
      <c r="E49" s="79">
        <v>28.13</v>
      </c>
      <c r="F49" s="79">
        <v>3.1400000000000006</v>
      </c>
    </row>
    <row r="50" spans="1:6" x14ac:dyDescent="0.2">
      <c r="A50">
        <v>32</v>
      </c>
      <c r="B50" s="53">
        <v>22</v>
      </c>
      <c r="C50" s="53" t="s">
        <v>49</v>
      </c>
      <c r="D50" s="53">
        <v>2004</v>
      </c>
      <c r="E50" s="79">
        <v>28.28</v>
      </c>
      <c r="F50" s="79">
        <v>3.2900000000000027</v>
      </c>
    </row>
    <row r="51" spans="1:6" x14ac:dyDescent="0.2">
      <c r="A51">
        <v>4</v>
      </c>
      <c r="B51" s="53">
        <v>45</v>
      </c>
      <c r="C51" s="53" t="s">
        <v>67</v>
      </c>
      <c r="D51" s="53">
        <v>2008</v>
      </c>
      <c r="E51" s="79">
        <v>28.37</v>
      </c>
      <c r="F51" s="79">
        <v>3.3800000000000026</v>
      </c>
    </row>
    <row r="52" spans="1:6" x14ac:dyDescent="0.2">
      <c r="A52">
        <v>3</v>
      </c>
      <c r="B52" s="53">
        <v>85</v>
      </c>
      <c r="C52" s="53" t="s">
        <v>122</v>
      </c>
      <c r="D52" s="53">
        <v>2007</v>
      </c>
      <c r="E52" s="79">
        <v>28.37</v>
      </c>
      <c r="F52" s="79">
        <v>3.3800000000000026</v>
      </c>
    </row>
    <row r="53" spans="1:6" x14ac:dyDescent="0.2">
      <c r="A53">
        <v>48</v>
      </c>
      <c r="B53" s="53">
        <v>16</v>
      </c>
      <c r="C53" s="53" t="s">
        <v>44</v>
      </c>
      <c r="D53" s="53">
        <v>2005</v>
      </c>
      <c r="E53" s="79">
        <v>28.41</v>
      </c>
      <c r="F53" s="79">
        <v>3.4200000000000017</v>
      </c>
    </row>
    <row r="54" spans="1:6" x14ac:dyDescent="0.2">
      <c r="A54">
        <v>14</v>
      </c>
      <c r="B54" s="53">
        <v>19</v>
      </c>
      <c r="C54" s="53" t="s">
        <v>47</v>
      </c>
      <c r="D54" s="53">
        <v>2004</v>
      </c>
      <c r="E54" s="79">
        <v>28.42</v>
      </c>
      <c r="F54" s="79">
        <v>3.4300000000000033</v>
      </c>
    </row>
    <row r="55" spans="1:6" x14ac:dyDescent="0.2">
      <c r="A55">
        <v>16</v>
      </c>
      <c r="B55" s="53">
        <v>37</v>
      </c>
      <c r="C55" s="53" t="s">
        <v>60</v>
      </c>
      <c r="D55" s="53">
        <v>2003</v>
      </c>
      <c r="E55" s="79">
        <v>28.48</v>
      </c>
      <c r="F55" s="79">
        <v>3.490000000000002</v>
      </c>
    </row>
    <row r="56" spans="1:6" x14ac:dyDescent="0.2">
      <c r="A56">
        <v>12</v>
      </c>
      <c r="B56" s="53">
        <v>12</v>
      </c>
      <c r="C56" s="53" t="s">
        <v>37</v>
      </c>
      <c r="D56" s="53">
        <v>2006</v>
      </c>
      <c r="E56" s="79">
        <v>28.75</v>
      </c>
      <c r="F56" s="79">
        <v>3.7600000000000016</v>
      </c>
    </row>
    <row r="57" spans="1:6" x14ac:dyDescent="0.2">
      <c r="A57">
        <v>70</v>
      </c>
      <c r="B57" s="53">
        <v>86</v>
      </c>
      <c r="C57" s="53" t="s">
        <v>126</v>
      </c>
      <c r="D57" s="53">
        <v>2004</v>
      </c>
      <c r="E57" s="79">
        <v>28.79</v>
      </c>
      <c r="F57" s="79">
        <v>3.8000000000000007</v>
      </c>
    </row>
    <row r="58" spans="1:6" x14ac:dyDescent="0.2">
      <c r="A58">
        <v>65</v>
      </c>
      <c r="B58" s="53">
        <v>68</v>
      </c>
      <c r="C58" s="53" t="s">
        <v>87</v>
      </c>
      <c r="D58" s="53">
        <v>2005</v>
      </c>
      <c r="E58" s="79">
        <v>28.82</v>
      </c>
      <c r="F58" s="79">
        <v>3.8300000000000018</v>
      </c>
    </row>
    <row r="59" spans="1:6" x14ac:dyDescent="0.2">
      <c r="A59">
        <v>30</v>
      </c>
      <c r="B59" s="53">
        <v>68</v>
      </c>
      <c r="C59" s="53" t="s">
        <v>87</v>
      </c>
      <c r="D59" s="53">
        <v>2005</v>
      </c>
      <c r="E59" s="79">
        <v>28.89</v>
      </c>
      <c r="F59" s="79">
        <v>3.9000000000000021</v>
      </c>
    </row>
    <row r="60" spans="1:6" x14ac:dyDescent="0.2">
      <c r="A60">
        <v>53</v>
      </c>
      <c r="B60" s="53">
        <v>2</v>
      </c>
      <c r="C60" s="53" t="s">
        <v>12</v>
      </c>
      <c r="D60" s="53">
        <v>2005</v>
      </c>
      <c r="E60" s="79">
        <v>28.9</v>
      </c>
      <c r="F60" s="79">
        <v>3.91</v>
      </c>
    </row>
    <row r="61" spans="1:6" x14ac:dyDescent="0.2">
      <c r="A61">
        <v>73</v>
      </c>
      <c r="B61" s="53">
        <v>82</v>
      </c>
      <c r="C61" s="53" t="s">
        <v>112</v>
      </c>
      <c r="D61" s="53">
        <v>2004</v>
      </c>
      <c r="E61" s="79">
        <v>28.94</v>
      </c>
      <c r="F61" s="79">
        <v>3.9500000000000028</v>
      </c>
    </row>
    <row r="62" spans="1:6" x14ac:dyDescent="0.2">
      <c r="A62">
        <v>31</v>
      </c>
      <c r="B62" s="53">
        <v>58</v>
      </c>
      <c r="C62" s="53" t="s">
        <v>76</v>
      </c>
      <c r="D62" s="53">
        <v>2007</v>
      </c>
      <c r="E62" s="79">
        <v>28.95</v>
      </c>
      <c r="F62" s="79">
        <v>3.9600000000000009</v>
      </c>
    </row>
    <row r="63" spans="1:6" x14ac:dyDescent="0.2">
      <c r="A63">
        <v>40</v>
      </c>
      <c r="B63" s="53">
        <v>53</v>
      </c>
      <c r="C63" s="53" t="s">
        <v>72</v>
      </c>
      <c r="D63" s="53">
        <v>2006</v>
      </c>
      <c r="E63" s="79">
        <v>29.02</v>
      </c>
      <c r="F63" s="79">
        <v>4.0300000000000011</v>
      </c>
    </row>
    <row r="64" spans="1:6" x14ac:dyDescent="0.2">
      <c r="A64">
        <v>51</v>
      </c>
      <c r="B64" s="53">
        <v>12</v>
      </c>
      <c r="C64" s="53" t="s">
        <v>37</v>
      </c>
      <c r="D64" s="53">
        <v>2006</v>
      </c>
      <c r="E64" s="79">
        <v>29.07</v>
      </c>
      <c r="F64" s="79">
        <v>4.0800000000000018</v>
      </c>
    </row>
    <row r="65" spans="1:6" x14ac:dyDescent="0.2">
      <c r="A65">
        <v>8</v>
      </c>
      <c r="B65" s="53">
        <v>43</v>
      </c>
      <c r="C65" s="53" t="s">
        <v>65</v>
      </c>
      <c r="D65" s="53">
        <v>2008</v>
      </c>
      <c r="E65" s="79">
        <v>29.1</v>
      </c>
      <c r="F65" s="79">
        <v>4.110000000000003</v>
      </c>
    </row>
    <row r="66" spans="1:6" x14ac:dyDescent="0.2">
      <c r="A66">
        <v>74</v>
      </c>
      <c r="B66" s="53">
        <v>11</v>
      </c>
      <c r="C66" s="53" t="s">
        <v>34</v>
      </c>
      <c r="D66" s="53">
        <v>2006</v>
      </c>
      <c r="E66" s="79">
        <v>29.5</v>
      </c>
      <c r="F66" s="79">
        <v>4.5100000000000016</v>
      </c>
    </row>
    <row r="67" spans="1:6" x14ac:dyDescent="0.2">
      <c r="A67">
        <v>35</v>
      </c>
      <c r="B67" s="53">
        <v>38</v>
      </c>
      <c r="C67" s="53" t="s">
        <v>61</v>
      </c>
      <c r="D67" s="53">
        <v>2004</v>
      </c>
      <c r="E67" s="79">
        <v>29.66</v>
      </c>
      <c r="F67" s="79">
        <v>4.6700000000000017</v>
      </c>
    </row>
    <row r="68" spans="1:6" x14ac:dyDescent="0.2">
      <c r="A68">
        <v>75</v>
      </c>
      <c r="B68" s="53">
        <v>16</v>
      </c>
      <c r="C68" s="53" t="s">
        <v>44</v>
      </c>
      <c r="D68" s="53">
        <v>2005</v>
      </c>
      <c r="E68" s="79">
        <v>29.91</v>
      </c>
      <c r="F68" s="79">
        <v>4.9200000000000017</v>
      </c>
    </row>
    <row r="69" spans="1:6" x14ac:dyDescent="0.2">
      <c r="A69">
        <v>13</v>
      </c>
      <c r="B69" s="53">
        <v>52</v>
      </c>
      <c r="C69" s="53" t="s">
        <v>71</v>
      </c>
      <c r="D69" s="53">
        <v>2006</v>
      </c>
      <c r="E69" s="79">
        <v>30</v>
      </c>
      <c r="F69" s="79">
        <v>5.0100000000000016</v>
      </c>
    </row>
    <row r="70" spans="1:6" x14ac:dyDescent="0.2">
      <c r="A70">
        <v>77</v>
      </c>
      <c r="B70" s="53">
        <v>38</v>
      </c>
      <c r="C70" s="53" t="s">
        <v>61</v>
      </c>
      <c r="D70" s="53">
        <v>2004</v>
      </c>
      <c r="E70" s="79">
        <v>30.2</v>
      </c>
      <c r="F70" s="79">
        <v>5.2100000000000009</v>
      </c>
    </row>
    <row r="71" spans="1:6" x14ac:dyDescent="0.2">
      <c r="A71">
        <v>50</v>
      </c>
      <c r="B71" s="53">
        <v>13</v>
      </c>
      <c r="C71" s="53" t="s">
        <v>39</v>
      </c>
      <c r="D71" s="53">
        <v>2003</v>
      </c>
      <c r="E71" s="79">
        <v>30.43</v>
      </c>
      <c r="F71" s="79">
        <v>5.4400000000000013</v>
      </c>
    </row>
    <row r="72" spans="1:6" x14ac:dyDescent="0.2">
      <c r="A72">
        <v>49</v>
      </c>
      <c r="B72" s="53">
        <v>38</v>
      </c>
      <c r="C72" s="53" t="s">
        <v>61</v>
      </c>
      <c r="D72" s="53">
        <v>2004</v>
      </c>
      <c r="E72" s="79">
        <v>30.43</v>
      </c>
      <c r="F72" s="79">
        <v>5.4400000000000013</v>
      </c>
    </row>
    <row r="73" spans="1:6" x14ac:dyDescent="0.2">
      <c r="A73">
        <v>52</v>
      </c>
      <c r="B73" s="53">
        <v>52</v>
      </c>
      <c r="C73" s="53" t="s">
        <v>71</v>
      </c>
      <c r="D73" s="53">
        <v>2006</v>
      </c>
      <c r="E73" s="79">
        <v>30.46</v>
      </c>
      <c r="F73" s="79">
        <v>5.4700000000000024</v>
      </c>
    </row>
    <row r="74" spans="1:6" x14ac:dyDescent="0.2">
      <c r="A74">
        <v>5</v>
      </c>
      <c r="B74" s="53">
        <v>55</v>
      </c>
      <c r="C74" s="53" t="s">
        <v>74</v>
      </c>
      <c r="D74" s="53">
        <v>2009</v>
      </c>
      <c r="E74" s="79">
        <v>30.58</v>
      </c>
      <c r="F74" s="79">
        <v>5.59</v>
      </c>
    </row>
    <row r="75" spans="1:6" x14ac:dyDescent="0.2">
      <c r="A75">
        <v>38</v>
      </c>
      <c r="B75" s="53">
        <v>13</v>
      </c>
      <c r="C75" s="53" t="s">
        <v>39</v>
      </c>
      <c r="D75" s="53">
        <v>2003</v>
      </c>
      <c r="E75" s="79">
        <v>30.61</v>
      </c>
      <c r="F75" s="79">
        <v>5.620000000000001</v>
      </c>
    </row>
    <row r="76" spans="1:6" x14ac:dyDescent="0.2">
      <c r="A76">
        <v>15</v>
      </c>
      <c r="B76" s="53">
        <v>53</v>
      </c>
      <c r="C76" s="53" t="s">
        <v>72</v>
      </c>
      <c r="D76" s="53">
        <v>2006</v>
      </c>
      <c r="E76" s="79">
        <v>31.02</v>
      </c>
      <c r="F76" s="79">
        <v>6.0300000000000011</v>
      </c>
    </row>
    <row r="77" spans="1:6" x14ac:dyDescent="0.2">
      <c r="A77">
        <v>78</v>
      </c>
      <c r="B77" s="53">
        <v>13</v>
      </c>
      <c r="C77" s="53" t="s">
        <v>39</v>
      </c>
      <c r="D77" s="53">
        <v>2003</v>
      </c>
      <c r="E77" s="79">
        <v>31.75</v>
      </c>
      <c r="F77" s="79">
        <v>6.7600000000000016</v>
      </c>
    </row>
    <row r="78" spans="1:6" x14ac:dyDescent="0.2">
      <c r="A78">
        <v>45</v>
      </c>
      <c r="B78" s="53">
        <v>62</v>
      </c>
      <c r="C78" s="53" t="s">
        <v>79</v>
      </c>
      <c r="D78" s="53">
        <v>2003</v>
      </c>
      <c r="E78" s="79">
        <v>35.909999999999997</v>
      </c>
      <c r="F78" s="79">
        <v>10.919999999999998</v>
      </c>
    </row>
    <row r="79" spans="1:6" x14ac:dyDescent="0.2">
      <c r="E79" s="79"/>
      <c r="F79" s="79"/>
    </row>
  </sheetData>
  <autoFilter ref="A1:F79" xr:uid="{00000000-0009-0000-0000-000002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3"/>
  <sheetViews>
    <sheetView zoomScaleNormal="100" workbookViewId="0">
      <selection activeCell="C9" sqref="C9"/>
    </sheetView>
  </sheetViews>
  <sheetFormatPr baseColWidth="10" defaultColWidth="8.83203125" defaultRowHeight="15" x14ac:dyDescent="0.2"/>
  <cols>
    <col min="1" max="1" width="3.1640625" customWidth="1"/>
    <col min="2" max="2" width="5.5" customWidth="1"/>
    <col min="3" max="3" width="16" customWidth="1"/>
    <col min="4" max="4" width="10.83203125" customWidth="1"/>
    <col min="5" max="5" width="6.83203125" style="80" customWidth="1"/>
    <col min="6" max="6" width="11.1640625" style="80" customWidth="1"/>
    <col min="7" max="1025" width="10.83203125" customWidth="1"/>
  </cols>
  <sheetData>
    <row r="1" spans="1:6" x14ac:dyDescent="0.2">
      <c r="A1" s="77" t="s">
        <v>6</v>
      </c>
      <c r="B1" s="77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>
        <v>85</v>
      </c>
      <c r="B2">
        <v>27</v>
      </c>
      <c r="C2" t="s">
        <v>53</v>
      </c>
      <c r="D2">
        <v>2002</v>
      </c>
      <c r="E2" s="80">
        <v>31.78</v>
      </c>
    </row>
    <row r="3" spans="1:6" x14ac:dyDescent="0.2">
      <c r="A3">
        <v>67</v>
      </c>
      <c r="B3">
        <v>27</v>
      </c>
      <c r="C3" t="s">
        <v>53</v>
      </c>
      <c r="D3">
        <v>2002</v>
      </c>
      <c r="E3" s="80">
        <v>31.85</v>
      </c>
      <c r="F3" s="80">
        <v>7.0000000000000284E-2</v>
      </c>
    </row>
    <row r="4" spans="1:6" x14ac:dyDescent="0.2">
      <c r="A4">
        <v>94</v>
      </c>
      <c r="B4">
        <v>80</v>
      </c>
      <c r="C4" t="s">
        <v>106</v>
      </c>
      <c r="D4">
        <v>2002</v>
      </c>
      <c r="E4" s="80">
        <v>31.89</v>
      </c>
      <c r="F4" s="80">
        <v>0.10999999999999943</v>
      </c>
    </row>
    <row r="5" spans="1:6" x14ac:dyDescent="0.2">
      <c r="A5">
        <v>10</v>
      </c>
      <c r="B5">
        <v>3</v>
      </c>
      <c r="C5" t="s">
        <v>15</v>
      </c>
      <c r="D5">
        <v>2003</v>
      </c>
      <c r="E5" s="80">
        <v>31.93</v>
      </c>
      <c r="F5" s="80">
        <v>0.14999999999999858</v>
      </c>
    </row>
    <row r="6" spans="1:6" x14ac:dyDescent="0.2">
      <c r="B6">
        <v>80</v>
      </c>
      <c r="C6" t="s">
        <v>106</v>
      </c>
      <c r="D6">
        <v>2002</v>
      </c>
      <c r="E6" s="80">
        <v>32.19</v>
      </c>
      <c r="F6" s="80">
        <v>0.40999999999999659</v>
      </c>
    </row>
    <row r="7" spans="1:6" x14ac:dyDescent="0.2">
      <c r="A7">
        <v>5</v>
      </c>
      <c r="B7">
        <v>3</v>
      </c>
      <c r="C7" t="s">
        <v>15</v>
      </c>
      <c r="D7">
        <v>2003</v>
      </c>
      <c r="E7" s="80">
        <v>32.200000000000003</v>
      </c>
      <c r="F7" s="80">
        <v>0.42000000000000171</v>
      </c>
    </row>
    <row r="8" spans="1:6" x14ac:dyDescent="0.2">
      <c r="A8">
        <v>87</v>
      </c>
      <c r="B8">
        <v>27</v>
      </c>
      <c r="C8" t="s">
        <v>53</v>
      </c>
      <c r="D8">
        <v>2002</v>
      </c>
      <c r="E8" s="80">
        <v>32.229999999999997</v>
      </c>
      <c r="F8" s="80">
        <v>0.44999999999999574</v>
      </c>
    </row>
    <row r="9" spans="1:6" x14ac:dyDescent="0.2">
      <c r="A9">
        <v>24</v>
      </c>
      <c r="B9">
        <v>3</v>
      </c>
      <c r="C9" t="s">
        <v>15</v>
      </c>
      <c r="D9">
        <v>2003</v>
      </c>
      <c r="E9" s="80">
        <v>32.26</v>
      </c>
      <c r="F9" s="80">
        <v>0.47999999999999687</v>
      </c>
    </row>
    <row r="10" spans="1:6" x14ac:dyDescent="0.2">
      <c r="A10">
        <v>54</v>
      </c>
      <c r="B10">
        <v>3</v>
      </c>
      <c r="C10" t="s">
        <v>15</v>
      </c>
      <c r="D10">
        <v>2003</v>
      </c>
      <c r="E10" s="80">
        <v>32.409999999999997</v>
      </c>
      <c r="F10" s="80">
        <v>0.62999999999999545</v>
      </c>
    </row>
    <row r="11" spans="1:6" x14ac:dyDescent="0.2">
      <c r="A11">
        <v>69</v>
      </c>
      <c r="B11">
        <v>27</v>
      </c>
      <c r="C11" t="s">
        <v>53</v>
      </c>
      <c r="D11">
        <v>2002</v>
      </c>
      <c r="E11" s="80">
        <v>32.43</v>
      </c>
      <c r="F11" s="80">
        <v>0.64999999999999858</v>
      </c>
    </row>
    <row r="12" spans="1:6" x14ac:dyDescent="0.2">
      <c r="A12">
        <v>42</v>
      </c>
      <c r="B12">
        <v>9</v>
      </c>
      <c r="C12" t="s">
        <v>30</v>
      </c>
      <c r="D12">
        <v>2003</v>
      </c>
      <c r="E12" s="80">
        <v>32.46</v>
      </c>
      <c r="F12" s="80">
        <v>0.67999999999999972</v>
      </c>
    </row>
    <row r="13" spans="1:6" x14ac:dyDescent="0.2">
      <c r="A13">
        <v>88</v>
      </c>
      <c r="B13">
        <v>9</v>
      </c>
      <c r="C13" t="s">
        <v>30</v>
      </c>
      <c r="D13">
        <v>2003</v>
      </c>
      <c r="E13" s="80">
        <v>32.479999999999997</v>
      </c>
      <c r="F13" s="80">
        <v>0.69999999999999574</v>
      </c>
    </row>
    <row r="14" spans="1:6" x14ac:dyDescent="0.2">
      <c r="A14">
        <v>26</v>
      </c>
      <c r="B14">
        <v>9</v>
      </c>
      <c r="C14" t="s">
        <v>30</v>
      </c>
      <c r="D14">
        <v>2003</v>
      </c>
      <c r="E14" s="80">
        <v>32.57</v>
      </c>
      <c r="F14" s="80">
        <v>0.78999999999999915</v>
      </c>
    </row>
    <row r="15" spans="1:6" x14ac:dyDescent="0.2">
      <c r="A15">
        <v>70</v>
      </c>
      <c r="B15">
        <v>27</v>
      </c>
      <c r="C15" t="s">
        <v>53</v>
      </c>
      <c r="D15">
        <v>2002</v>
      </c>
      <c r="E15" s="80">
        <v>32.94</v>
      </c>
      <c r="F15" s="80">
        <v>1.1599999999999966</v>
      </c>
    </row>
    <row r="16" spans="1:6" x14ac:dyDescent="0.2">
      <c r="A16">
        <v>50</v>
      </c>
      <c r="B16">
        <v>9</v>
      </c>
      <c r="C16" t="s">
        <v>30</v>
      </c>
      <c r="D16">
        <v>2003</v>
      </c>
      <c r="E16" s="80">
        <v>32.96</v>
      </c>
      <c r="F16" s="80">
        <v>1.1799999999999997</v>
      </c>
    </row>
    <row r="17" spans="1:6" x14ac:dyDescent="0.2">
      <c r="A17">
        <v>43</v>
      </c>
      <c r="B17">
        <v>9</v>
      </c>
      <c r="C17" t="s">
        <v>30</v>
      </c>
      <c r="D17">
        <v>2003</v>
      </c>
      <c r="E17" s="80">
        <v>33.11</v>
      </c>
      <c r="F17" s="80">
        <v>1.3299999999999983</v>
      </c>
    </row>
    <row r="18" spans="1:6" x14ac:dyDescent="0.2">
      <c r="A18">
        <v>53</v>
      </c>
      <c r="B18">
        <v>37</v>
      </c>
      <c r="C18" t="s">
        <v>60</v>
      </c>
      <c r="D18">
        <v>2003</v>
      </c>
      <c r="E18" s="80">
        <v>33.270000000000003</v>
      </c>
      <c r="F18" s="80">
        <v>1.490000000000002</v>
      </c>
    </row>
    <row r="19" spans="1:6" x14ac:dyDescent="0.2">
      <c r="A19">
        <v>89</v>
      </c>
      <c r="B19">
        <v>9</v>
      </c>
      <c r="C19" t="s">
        <v>30</v>
      </c>
      <c r="D19">
        <v>2003</v>
      </c>
      <c r="E19" s="80">
        <v>33.28</v>
      </c>
      <c r="F19" s="80">
        <v>1.5</v>
      </c>
    </row>
    <row r="20" spans="1:6" x14ac:dyDescent="0.2">
      <c r="A20">
        <v>9</v>
      </c>
      <c r="B20">
        <v>37</v>
      </c>
      <c r="C20" t="s">
        <v>60</v>
      </c>
      <c r="D20">
        <v>2003</v>
      </c>
      <c r="E20" s="80">
        <v>33.49</v>
      </c>
      <c r="F20" s="80">
        <v>1.7100000000000009</v>
      </c>
    </row>
    <row r="21" spans="1:6" x14ac:dyDescent="0.2">
      <c r="A21">
        <v>71</v>
      </c>
      <c r="B21">
        <v>74</v>
      </c>
      <c r="C21" t="s">
        <v>97</v>
      </c>
      <c r="D21">
        <v>2006</v>
      </c>
      <c r="E21" s="80">
        <v>33.94</v>
      </c>
      <c r="F21" s="80">
        <v>2.1599999999999966</v>
      </c>
    </row>
    <row r="22" spans="1:6" x14ac:dyDescent="0.2">
      <c r="A22">
        <v>38</v>
      </c>
      <c r="B22">
        <v>74</v>
      </c>
      <c r="C22" t="s">
        <v>97</v>
      </c>
      <c r="D22">
        <v>2006</v>
      </c>
      <c r="E22" s="80">
        <v>33.96</v>
      </c>
      <c r="F22" s="80">
        <v>2.1799999999999997</v>
      </c>
    </row>
    <row r="23" spans="1:6" x14ac:dyDescent="0.2">
      <c r="A23">
        <v>83</v>
      </c>
      <c r="B23">
        <v>36</v>
      </c>
      <c r="C23" t="s">
        <v>59</v>
      </c>
      <c r="D23">
        <v>2006</v>
      </c>
      <c r="E23" s="80">
        <v>33.979999999999997</v>
      </c>
      <c r="F23" s="80">
        <v>2.1999999999999957</v>
      </c>
    </row>
    <row r="24" spans="1:6" x14ac:dyDescent="0.2">
      <c r="A24">
        <v>84</v>
      </c>
      <c r="B24">
        <v>37</v>
      </c>
      <c r="C24" t="s">
        <v>60</v>
      </c>
      <c r="D24">
        <v>2003</v>
      </c>
      <c r="E24" s="80">
        <v>33.979999999999997</v>
      </c>
      <c r="F24" s="80">
        <v>2.1999999999999957</v>
      </c>
    </row>
    <row r="25" spans="1:6" x14ac:dyDescent="0.2">
      <c r="A25">
        <v>11</v>
      </c>
      <c r="B25">
        <v>74</v>
      </c>
      <c r="C25" t="s">
        <v>97</v>
      </c>
      <c r="D25">
        <v>2006</v>
      </c>
      <c r="E25" s="80">
        <v>34.06</v>
      </c>
      <c r="F25" s="80">
        <v>2.2800000000000011</v>
      </c>
    </row>
    <row r="26" spans="1:6" x14ac:dyDescent="0.2">
      <c r="A26">
        <v>21</v>
      </c>
      <c r="B26">
        <v>37</v>
      </c>
      <c r="C26" t="s">
        <v>60</v>
      </c>
      <c r="D26">
        <v>2003</v>
      </c>
      <c r="E26" s="80">
        <v>34.14</v>
      </c>
      <c r="F26" s="80">
        <v>2.3599999999999994</v>
      </c>
    </row>
    <row r="27" spans="1:6" x14ac:dyDescent="0.2">
      <c r="A27">
        <v>44</v>
      </c>
      <c r="B27">
        <v>42</v>
      </c>
      <c r="C27" t="s">
        <v>64</v>
      </c>
      <c r="D27">
        <v>2004</v>
      </c>
      <c r="E27" s="80">
        <v>34.159999999999997</v>
      </c>
      <c r="F27" s="80">
        <v>2.3799999999999955</v>
      </c>
    </row>
    <row r="28" spans="1:6" x14ac:dyDescent="0.2">
      <c r="A28">
        <v>61</v>
      </c>
      <c r="B28">
        <v>36</v>
      </c>
      <c r="C28" t="s">
        <v>59</v>
      </c>
      <c r="D28">
        <v>2006</v>
      </c>
      <c r="E28" s="80">
        <v>34.24</v>
      </c>
      <c r="F28" s="80">
        <v>2.4600000000000009</v>
      </c>
    </row>
    <row r="29" spans="1:6" x14ac:dyDescent="0.2">
      <c r="A29">
        <v>20</v>
      </c>
      <c r="B29">
        <v>37</v>
      </c>
      <c r="C29" t="s">
        <v>60</v>
      </c>
      <c r="D29">
        <v>2003</v>
      </c>
      <c r="E29" s="80">
        <v>34.270000000000003</v>
      </c>
      <c r="F29" s="80">
        <v>2.490000000000002</v>
      </c>
    </row>
    <row r="30" spans="1:6" x14ac:dyDescent="0.2">
      <c r="A30">
        <v>55</v>
      </c>
      <c r="B30">
        <v>7</v>
      </c>
      <c r="C30" t="s">
        <v>25</v>
      </c>
      <c r="D30">
        <v>2002</v>
      </c>
      <c r="E30" s="80">
        <v>34.51</v>
      </c>
      <c r="F30" s="80">
        <v>2.7299999999999969</v>
      </c>
    </row>
    <row r="31" spans="1:6" x14ac:dyDescent="0.2">
      <c r="A31">
        <v>35</v>
      </c>
      <c r="B31">
        <v>37</v>
      </c>
      <c r="C31" t="s">
        <v>60</v>
      </c>
      <c r="D31">
        <v>2003</v>
      </c>
      <c r="E31" s="80">
        <v>34.520000000000003</v>
      </c>
      <c r="F31" s="80">
        <v>2.740000000000002</v>
      </c>
    </row>
    <row r="32" spans="1:6" x14ac:dyDescent="0.2">
      <c r="A32">
        <v>27</v>
      </c>
      <c r="B32">
        <v>74</v>
      </c>
      <c r="C32" t="s">
        <v>97</v>
      </c>
      <c r="D32">
        <v>2006</v>
      </c>
      <c r="E32" s="80">
        <v>34.58</v>
      </c>
      <c r="F32" s="80">
        <v>2.7999999999999972</v>
      </c>
    </row>
    <row r="33" spans="1:6" x14ac:dyDescent="0.2">
      <c r="A33">
        <v>63</v>
      </c>
      <c r="B33">
        <v>36</v>
      </c>
      <c r="C33" t="s">
        <v>59</v>
      </c>
      <c r="D33">
        <v>2006</v>
      </c>
      <c r="E33" s="80">
        <v>34.64</v>
      </c>
      <c r="F33" s="80">
        <v>2.8599999999999994</v>
      </c>
    </row>
    <row r="34" spans="1:6" x14ac:dyDescent="0.2">
      <c r="A34">
        <v>62</v>
      </c>
      <c r="B34">
        <v>86</v>
      </c>
      <c r="C34" t="s">
        <v>126</v>
      </c>
      <c r="D34">
        <v>2004</v>
      </c>
      <c r="E34" s="80">
        <v>35</v>
      </c>
      <c r="F34" s="80">
        <v>3.2199999999999989</v>
      </c>
    </row>
    <row r="35" spans="1:6" x14ac:dyDescent="0.2">
      <c r="A35">
        <v>23</v>
      </c>
      <c r="B35">
        <v>125</v>
      </c>
      <c r="C35">
        <v>0</v>
      </c>
      <c r="D35">
        <v>0</v>
      </c>
      <c r="E35" s="80">
        <v>35.020000000000003</v>
      </c>
      <c r="F35" s="80">
        <v>3.240000000000002</v>
      </c>
    </row>
    <row r="36" spans="1:6" x14ac:dyDescent="0.2">
      <c r="A36">
        <v>66</v>
      </c>
      <c r="B36">
        <v>64</v>
      </c>
      <c r="C36" t="s">
        <v>81</v>
      </c>
      <c r="D36">
        <v>2004</v>
      </c>
      <c r="E36" s="80">
        <v>35.090000000000003</v>
      </c>
      <c r="F36" s="80">
        <v>3.3100000000000023</v>
      </c>
    </row>
    <row r="37" spans="1:6" x14ac:dyDescent="0.2">
      <c r="A37">
        <v>31</v>
      </c>
      <c r="B37">
        <v>22</v>
      </c>
      <c r="C37" t="s">
        <v>49</v>
      </c>
      <c r="D37">
        <v>2004</v>
      </c>
      <c r="E37" s="80">
        <v>35.1</v>
      </c>
      <c r="F37" s="80">
        <v>3.3200000000000003</v>
      </c>
    </row>
    <row r="38" spans="1:6" x14ac:dyDescent="0.2">
      <c r="A38">
        <v>68</v>
      </c>
      <c r="B38">
        <v>16</v>
      </c>
      <c r="C38" t="s">
        <v>44</v>
      </c>
      <c r="D38">
        <v>2005</v>
      </c>
      <c r="E38" s="80">
        <v>35.130000000000003</v>
      </c>
      <c r="F38" s="80">
        <v>3.3500000000000014</v>
      </c>
    </row>
    <row r="39" spans="1:6" x14ac:dyDescent="0.2">
      <c r="A39">
        <v>45</v>
      </c>
      <c r="B39">
        <v>125</v>
      </c>
      <c r="C39">
        <v>0</v>
      </c>
      <c r="D39">
        <v>0</v>
      </c>
      <c r="E39" s="80">
        <v>35.18</v>
      </c>
      <c r="F39" s="80">
        <v>3.3999999999999986</v>
      </c>
    </row>
    <row r="40" spans="1:6" x14ac:dyDescent="0.2">
      <c r="A40">
        <v>25</v>
      </c>
      <c r="B40">
        <v>12</v>
      </c>
      <c r="C40" t="s">
        <v>37</v>
      </c>
      <c r="D40">
        <v>2006</v>
      </c>
      <c r="E40" s="80">
        <v>35.200000000000003</v>
      </c>
      <c r="F40" s="80">
        <v>3.4200000000000017</v>
      </c>
    </row>
    <row r="41" spans="1:6" x14ac:dyDescent="0.2">
      <c r="A41">
        <v>14</v>
      </c>
      <c r="B41">
        <v>82</v>
      </c>
      <c r="C41" t="s">
        <v>112</v>
      </c>
      <c r="D41">
        <v>2004</v>
      </c>
      <c r="E41" s="80">
        <v>35.26</v>
      </c>
      <c r="F41" s="80">
        <v>3.4799999999999969</v>
      </c>
    </row>
    <row r="42" spans="1:6" x14ac:dyDescent="0.2">
      <c r="A42">
        <v>37</v>
      </c>
      <c r="B42">
        <v>125</v>
      </c>
      <c r="C42">
        <v>0</v>
      </c>
      <c r="D42">
        <v>0</v>
      </c>
      <c r="E42" s="80">
        <v>35.270000000000003</v>
      </c>
      <c r="F42" s="80">
        <v>3.490000000000002</v>
      </c>
    </row>
    <row r="43" spans="1:6" x14ac:dyDescent="0.2">
      <c r="A43">
        <v>86</v>
      </c>
      <c r="B43">
        <v>107</v>
      </c>
      <c r="C43" t="s">
        <v>138</v>
      </c>
      <c r="D43">
        <v>2006</v>
      </c>
      <c r="E43" s="80">
        <v>35.39</v>
      </c>
      <c r="F43" s="80">
        <v>3.6099999999999994</v>
      </c>
    </row>
    <row r="44" spans="1:6" x14ac:dyDescent="0.2">
      <c r="A44">
        <v>12</v>
      </c>
      <c r="B44">
        <v>64</v>
      </c>
      <c r="C44" t="s">
        <v>81</v>
      </c>
      <c r="D44">
        <v>2004</v>
      </c>
      <c r="E44" s="80">
        <v>35.4</v>
      </c>
      <c r="F44" s="80">
        <v>3.6199999999999974</v>
      </c>
    </row>
    <row r="45" spans="1:6" x14ac:dyDescent="0.2">
      <c r="A45">
        <v>3</v>
      </c>
      <c r="B45">
        <v>22</v>
      </c>
      <c r="C45" t="s">
        <v>49</v>
      </c>
      <c r="D45">
        <v>2004</v>
      </c>
      <c r="E45" s="80">
        <v>35.409999999999997</v>
      </c>
      <c r="F45" s="80">
        <v>3.6299999999999955</v>
      </c>
    </row>
    <row r="46" spans="1:6" x14ac:dyDescent="0.2">
      <c r="A46">
        <v>8</v>
      </c>
      <c r="B46">
        <v>66</v>
      </c>
      <c r="C46" t="s">
        <v>83</v>
      </c>
      <c r="D46">
        <v>2005</v>
      </c>
      <c r="E46" s="80">
        <v>35.43</v>
      </c>
      <c r="F46" s="80">
        <v>3.6499999999999986</v>
      </c>
    </row>
    <row r="47" spans="1:6" x14ac:dyDescent="0.2">
      <c r="A47">
        <v>78</v>
      </c>
      <c r="B47">
        <v>125</v>
      </c>
      <c r="C47">
        <v>0</v>
      </c>
      <c r="D47">
        <v>0</v>
      </c>
      <c r="E47" s="80">
        <v>35.54</v>
      </c>
      <c r="F47" s="80">
        <v>3.759999999999998</v>
      </c>
    </row>
    <row r="48" spans="1:6" x14ac:dyDescent="0.2">
      <c r="A48">
        <v>7</v>
      </c>
      <c r="B48">
        <v>66</v>
      </c>
      <c r="C48" t="s">
        <v>83</v>
      </c>
      <c r="D48">
        <v>2005</v>
      </c>
      <c r="E48" s="80">
        <v>35.58</v>
      </c>
      <c r="F48" s="80">
        <v>3.7999999999999972</v>
      </c>
    </row>
    <row r="49" spans="1:6" x14ac:dyDescent="0.2">
      <c r="A49">
        <v>40</v>
      </c>
      <c r="B49">
        <v>11</v>
      </c>
      <c r="C49" t="s">
        <v>34</v>
      </c>
      <c r="D49">
        <v>2006</v>
      </c>
      <c r="E49" s="80">
        <v>35.619999999999997</v>
      </c>
      <c r="F49" s="80">
        <v>3.8399999999999963</v>
      </c>
    </row>
    <row r="50" spans="1:6" x14ac:dyDescent="0.2">
      <c r="A50">
        <v>18</v>
      </c>
      <c r="B50">
        <v>86</v>
      </c>
      <c r="C50" t="s">
        <v>126</v>
      </c>
      <c r="D50">
        <v>2004</v>
      </c>
      <c r="E50" s="80">
        <v>35.630000000000003</v>
      </c>
      <c r="F50" s="80">
        <v>3.8500000000000014</v>
      </c>
    </row>
    <row r="51" spans="1:6" x14ac:dyDescent="0.2">
      <c r="A51">
        <v>79</v>
      </c>
      <c r="B51">
        <v>12</v>
      </c>
      <c r="C51" t="s">
        <v>37</v>
      </c>
      <c r="D51">
        <v>2006</v>
      </c>
      <c r="E51" s="80">
        <v>35.729999999999997</v>
      </c>
      <c r="F51" s="80">
        <v>3.9499999999999957</v>
      </c>
    </row>
    <row r="52" spans="1:6" x14ac:dyDescent="0.2">
      <c r="A52">
        <v>30</v>
      </c>
      <c r="B52">
        <v>88</v>
      </c>
      <c r="C52">
        <v>0</v>
      </c>
      <c r="D52">
        <v>0</v>
      </c>
      <c r="E52" s="80">
        <v>35.75</v>
      </c>
      <c r="F52" s="80">
        <v>3.9699999999999989</v>
      </c>
    </row>
    <row r="53" spans="1:6" x14ac:dyDescent="0.2">
      <c r="A53">
        <v>36</v>
      </c>
      <c r="B53">
        <v>6</v>
      </c>
      <c r="C53" t="s">
        <v>22</v>
      </c>
      <c r="D53">
        <v>2003</v>
      </c>
      <c r="E53" s="80">
        <v>35.78</v>
      </c>
      <c r="F53" s="80">
        <v>4</v>
      </c>
    </row>
    <row r="54" spans="1:6" x14ac:dyDescent="0.2">
      <c r="A54">
        <v>81</v>
      </c>
      <c r="B54">
        <v>11</v>
      </c>
      <c r="C54" t="s">
        <v>34</v>
      </c>
      <c r="D54">
        <v>2006</v>
      </c>
      <c r="E54" s="80">
        <v>35.79</v>
      </c>
      <c r="F54" s="80">
        <v>4.009999999999998</v>
      </c>
    </row>
    <row r="55" spans="1:6" x14ac:dyDescent="0.2">
      <c r="A55">
        <v>74</v>
      </c>
      <c r="B55">
        <v>107</v>
      </c>
      <c r="C55" t="s">
        <v>138</v>
      </c>
      <c r="D55">
        <v>2006</v>
      </c>
      <c r="E55" s="80">
        <v>35.89</v>
      </c>
      <c r="F55" s="80">
        <v>4.1099999999999994</v>
      </c>
    </row>
    <row r="56" spans="1:6" x14ac:dyDescent="0.2">
      <c r="A56">
        <v>28</v>
      </c>
      <c r="B56">
        <v>84</v>
      </c>
      <c r="C56" t="s">
        <v>119</v>
      </c>
      <c r="D56">
        <v>2006</v>
      </c>
      <c r="E56" s="80">
        <v>35.96</v>
      </c>
      <c r="F56" s="80">
        <v>4.18</v>
      </c>
    </row>
    <row r="57" spans="1:6" x14ac:dyDescent="0.2">
      <c r="A57">
        <v>82</v>
      </c>
      <c r="B57">
        <v>107</v>
      </c>
      <c r="C57" t="s">
        <v>138</v>
      </c>
      <c r="D57">
        <v>2006</v>
      </c>
      <c r="E57" s="80">
        <v>35.979999999999997</v>
      </c>
      <c r="F57" s="80">
        <v>4.1999999999999957</v>
      </c>
    </row>
    <row r="58" spans="1:6" x14ac:dyDescent="0.2">
      <c r="A58">
        <v>49</v>
      </c>
      <c r="B58">
        <v>82</v>
      </c>
      <c r="C58" t="s">
        <v>112</v>
      </c>
      <c r="D58">
        <v>2004</v>
      </c>
      <c r="E58" s="80">
        <v>35.99</v>
      </c>
      <c r="F58" s="80">
        <v>4.2100000000000009</v>
      </c>
    </row>
    <row r="59" spans="1:6" x14ac:dyDescent="0.2">
      <c r="A59">
        <v>80</v>
      </c>
      <c r="B59">
        <v>16</v>
      </c>
      <c r="C59" t="s">
        <v>44</v>
      </c>
      <c r="D59">
        <v>2005</v>
      </c>
      <c r="E59" s="80">
        <v>35.99</v>
      </c>
      <c r="F59" s="80">
        <v>4.2100000000000009</v>
      </c>
    </row>
    <row r="60" spans="1:6" x14ac:dyDescent="0.2">
      <c r="A60">
        <v>16</v>
      </c>
      <c r="B60">
        <v>11</v>
      </c>
      <c r="C60" t="s">
        <v>34</v>
      </c>
      <c r="D60">
        <v>2006</v>
      </c>
      <c r="E60" s="80">
        <v>36</v>
      </c>
      <c r="F60" s="80">
        <v>4.2199999999999989</v>
      </c>
    </row>
    <row r="61" spans="1:6" x14ac:dyDescent="0.2">
      <c r="A61">
        <v>46</v>
      </c>
      <c r="B61">
        <v>16</v>
      </c>
      <c r="C61" t="s">
        <v>44</v>
      </c>
      <c r="D61">
        <v>2005</v>
      </c>
      <c r="E61" s="80">
        <v>36.01</v>
      </c>
      <c r="F61" s="80">
        <v>4.2299999999999969</v>
      </c>
    </row>
    <row r="62" spans="1:6" x14ac:dyDescent="0.2">
      <c r="A62">
        <v>72</v>
      </c>
      <c r="B62">
        <v>16</v>
      </c>
      <c r="C62" t="s">
        <v>44</v>
      </c>
      <c r="D62">
        <v>2005</v>
      </c>
      <c r="E62" s="80">
        <v>36.04</v>
      </c>
      <c r="F62" s="80">
        <v>4.259999999999998</v>
      </c>
    </row>
    <row r="63" spans="1:6" x14ac:dyDescent="0.2">
      <c r="A63">
        <v>56</v>
      </c>
      <c r="B63">
        <v>86</v>
      </c>
      <c r="C63" t="s">
        <v>126</v>
      </c>
      <c r="D63">
        <v>2004</v>
      </c>
      <c r="E63" s="80">
        <v>36.119999999999997</v>
      </c>
      <c r="F63" s="80">
        <v>4.3399999999999963</v>
      </c>
    </row>
    <row r="64" spans="1:6" x14ac:dyDescent="0.2">
      <c r="A64">
        <v>39</v>
      </c>
      <c r="B64">
        <v>107</v>
      </c>
      <c r="C64" t="s">
        <v>138</v>
      </c>
      <c r="D64">
        <v>2006</v>
      </c>
      <c r="E64" s="80">
        <v>36.299999999999997</v>
      </c>
      <c r="F64" s="80">
        <v>4.519999999999996</v>
      </c>
    </row>
    <row r="65" spans="1:6" x14ac:dyDescent="0.2">
      <c r="A65">
        <v>75</v>
      </c>
      <c r="B65">
        <v>14</v>
      </c>
      <c r="C65" t="s">
        <v>41</v>
      </c>
      <c r="D65">
        <v>2005</v>
      </c>
      <c r="E65" s="80">
        <v>36.380000000000003</v>
      </c>
      <c r="F65" s="80">
        <v>4.6000000000000014</v>
      </c>
    </row>
    <row r="66" spans="1:6" x14ac:dyDescent="0.2">
      <c r="A66">
        <v>19</v>
      </c>
      <c r="B66">
        <v>64</v>
      </c>
      <c r="C66" t="s">
        <v>81</v>
      </c>
      <c r="D66">
        <v>2004</v>
      </c>
      <c r="E66" s="80">
        <v>36.51</v>
      </c>
      <c r="F66" s="80">
        <v>4.7299999999999969</v>
      </c>
    </row>
    <row r="67" spans="1:6" x14ac:dyDescent="0.2">
      <c r="A67">
        <v>59</v>
      </c>
      <c r="B67">
        <v>84</v>
      </c>
      <c r="C67" t="s">
        <v>119</v>
      </c>
      <c r="D67">
        <v>2006</v>
      </c>
      <c r="E67" s="80">
        <v>36.54</v>
      </c>
      <c r="F67" s="80">
        <v>4.759999999999998</v>
      </c>
    </row>
    <row r="68" spans="1:6" x14ac:dyDescent="0.2">
      <c r="A68">
        <v>33</v>
      </c>
      <c r="B68">
        <v>2</v>
      </c>
      <c r="C68" t="s">
        <v>12</v>
      </c>
      <c r="D68">
        <v>2005</v>
      </c>
      <c r="E68" s="80">
        <v>36.549999999999997</v>
      </c>
      <c r="F68" s="80">
        <v>4.769999999999996</v>
      </c>
    </row>
    <row r="69" spans="1:6" x14ac:dyDescent="0.2">
      <c r="A69">
        <v>41</v>
      </c>
      <c r="B69">
        <v>4</v>
      </c>
      <c r="C69" t="s">
        <v>18</v>
      </c>
      <c r="D69">
        <v>2006</v>
      </c>
      <c r="E69" s="80">
        <v>36.630000000000003</v>
      </c>
      <c r="F69" s="80">
        <v>4.8500000000000014</v>
      </c>
    </row>
    <row r="70" spans="1:6" x14ac:dyDescent="0.2">
      <c r="A70">
        <v>32</v>
      </c>
      <c r="B70">
        <v>84</v>
      </c>
      <c r="C70" t="s">
        <v>119</v>
      </c>
      <c r="D70">
        <v>2006</v>
      </c>
      <c r="E70" s="80">
        <v>36.68</v>
      </c>
      <c r="F70" s="80">
        <v>4.8999999999999986</v>
      </c>
    </row>
    <row r="71" spans="1:6" x14ac:dyDescent="0.2">
      <c r="A71">
        <v>64</v>
      </c>
      <c r="B71">
        <v>25</v>
      </c>
      <c r="C71" t="s">
        <v>51</v>
      </c>
      <c r="D71">
        <v>2005</v>
      </c>
      <c r="E71" s="80">
        <v>36.880000000000003</v>
      </c>
      <c r="F71" s="80">
        <v>5.1000000000000014</v>
      </c>
    </row>
    <row r="72" spans="1:6" x14ac:dyDescent="0.2">
      <c r="A72">
        <v>51</v>
      </c>
      <c r="B72">
        <v>107</v>
      </c>
      <c r="C72" t="s">
        <v>138</v>
      </c>
      <c r="D72">
        <v>2006</v>
      </c>
      <c r="E72" s="80">
        <v>36.97</v>
      </c>
      <c r="F72" s="80">
        <v>5.1899999999999977</v>
      </c>
    </row>
    <row r="73" spans="1:6" x14ac:dyDescent="0.2">
      <c r="A73">
        <v>92</v>
      </c>
      <c r="B73">
        <v>88</v>
      </c>
      <c r="C73">
        <v>0</v>
      </c>
      <c r="D73">
        <v>0</v>
      </c>
      <c r="E73" s="80">
        <v>37.119999999999997</v>
      </c>
      <c r="F73" s="80">
        <v>5.3399999999999963</v>
      </c>
    </row>
    <row r="74" spans="1:6" x14ac:dyDescent="0.2">
      <c r="A74">
        <v>65</v>
      </c>
      <c r="B74">
        <v>11</v>
      </c>
      <c r="C74" t="s">
        <v>34</v>
      </c>
      <c r="D74">
        <v>2006</v>
      </c>
      <c r="E74" s="80">
        <v>37.130000000000003</v>
      </c>
      <c r="F74" s="80">
        <v>5.3500000000000014</v>
      </c>
    </row>
    <row r="75" spans="1:6" x14ac:dyDescent="0.2">
      <c r="A75">
        <v>58</v>
      </c>
      <c r="B75">
        <v>22</v>
      </c>
      <c r="C75" t="s">
        <v>49</v>
      </c>
      <c r="D75">
        <v>2004</v>
      </c>
      <c r="E75" s="80">
        <v>37.28</v>
      </c>
      <c r="F75" s="80">
        <v>5.5</v>
      </c>
    </row>
    <row r="76" spans="1:6" x14ac:dyDescent="0.2">
      <c r="A76">
        <v>52</v>
      </c>
      <c r="B76">
        <v>2</v>
      </c>
      <c r="C76" t="s">
        <v>12</v>
      </c>
      <c r="D76">
        <v>2005</v>
      </c>
      <c r="E76" s="80">
        <v>37.549999999999997</v>
      </c>
      <c r="F76" s="80">
        <v>5.769999999999996</v>
      </c>
    </row>
    <row r="77" spans="1:6" x14ac:dyDescent="0.2">
      <c r="A77">
        <v>22</v>
      </c>
      <c r="B77">
        <v>29</v>
      </c>
      <c r="C77" t="s">
        <v>54</v>
      </c>
      <c r="D77">
        <v>2009</v>
      </c>
      <c r="E77" s="80">
        <v>38.64</v>
      </c>
      <c r="F77" s="80">
        <v>6.8599999999999994</v>
      </c>
    </row>
    <row r="78" spans="1:6" x14ac:dyDescent="0.2">
      <c r="A78">
        <v>90</v>
      </c>
      <c r="B78">
        <v>66</v>
      </c>
      <c r="C78" t="s">
        <v>83</v>
      </c>
      <c r="D78">
        <v>2005</v>
      </c>
      <c r="E78" s="80">
        <v>38.69</v>
      </c>
      <c r="F78" s="80">
        <v>6.9099999999999966</v>
      </c>
    </row>
    <row r="79" spans="1:6" x14ac:dyDescent="0.2">
      <c r="A79">
        <v>2</v>
      </c>
      <c r="B79">
        <v>2</v>
      </c>
      <c r="C79" t="s">
        <v>12</v>
      </c>
      <c r="D79">
        <v>2005</v>
      </c>
      <c r="E79" s="80">
        <v>38.799999999999997</v>
      </c>
      <c r="F79" s="80">
        <v>7.019999999999996</v>
      </c>
    </row>
    <row r="80" spans="1:6" x14ac:dyDescent="0.2">
      <c r="A80">
        <v>77</v>
      </c>
      <c r="B80">
        <v>68</v>
      </c>
      <c r="C80" t="s">
        <v>87</v>
      </c>
      <c r="D80">
        <v>2005</v>
      </c>
      <c r="E80" s="80">
        <v>39.28</v>
      </c>
      <c r="F80" s="80">
        <v>7.5</v>
      </c>
    </row>
    <row r="81" spans="1:6" x14ac:dyDescent="0.2">
      <c r="A81">
        <v>4</v>
      </c>
      <c r="B81">
        <v>72</v>
      </c>
      <c r="C81" t="s">
        <v>93</v>
      </c>
      <c r="D81">
        <v>2006</v>
      </c>
      <c r="E81" s="80">
        <v>39.86</v>
      </c>
      <c r="F81" s="80">
        <v>8.0799999999999983</v>
      </c>
    </row>
    <row r="82" spans="1:6" x14ac:dyDescent="0.2">
      <c r="A82">
        <v>76</v>
      </c>
      <c r="B82">
        <v>6</v>
      </c>
      <c r="C82" t="s">
        <v>22</v>
      </c>
      <c r="D82">
        <v>2003</v>
      </c>
      <c r="E82" s="80">
        <v>40.04</v>
      </c>
      <c r="F82" s="80">
        <v>8.259999999999998</v>
      </c>
    </row>
    <row r="83" spans="1:6" x14ac:dyDescent="0.2">
      <c r="A83">
        <v>91</v>
      </c>
      <c r="B83">
        <v>72</v>
      </c>
      <c r="C83" t="s">
        <v>93</v>
      </c>
      <c r="D83">
        <v>2006</v>
      </c>
      <c r="E83" s="80">
        <v>40.21</v>
      </c>
      <c r="F83" s="80">
        <v>8.43</v>
      </c>
    </row>
    <row r="84" spans="1:6" x14ac:dyDescent="0.2">
      <c r="A84">
        <v>93</v>
      </c>
      <c r="B84">
        <v>58</v>
      </c>
      <c r="C84" t="s">
        <v>76</v>
      </c>
      <c r="D84">
        <v>2007</v>
      </c>
      <c r="E84" s="80">
        <v>40.78</v>
      </c>
      <c r="F84" s="80">
        <v>9</v>
      </c>
    </row>
    <row r="85" spans="1:6" x14ac:dyDescent="0.2">
      <c r="A85">
        <v>17</v>
      </c>
      <c r="B85">
        <v>58</v>
      </c>
      <c r="C85" t="s">
        <v>76</v>
      </c>
      <c r="D85">
        <v>2007</v>
      </c>
      <c r="E85" s="80">
        <v>41.17</v>
      </c>
      <c r="F85" s="80">
        <v>9.39</v>
      </c>
    </row>
    <row r="86" spans="1:6" x14ac:dyDescent="0.2">
      <c r="A86">
        <v>47</v>
      </c>
      <c r="B86">
        <v>72</v>
      </c>
      <c r="C86" t="s">
        <v>93</v>
      </c>
      <c r="D86">
        <v>2006</v>
      </c>
      <c r="E86" s="80">
        <v>41.48</v>
      </c>
      <c r="F86" s="80">
        <v>9.6999999999999957</v>
      </c>
    </row>
    <row r="87" spans="1:6" x14ac:dyDescent="0.2">
      <c r="A87">
        <v>29</v>
      </c>
      <c r="B87">
        <v>58</v>
      </c>
      <c r="C87" t="s">
        <v>76</v>
      </c>
      <c r="D87">
        <v>2007</v>
      </c>
      <c r="E87" s="80">
        <v>41.76</v>
      </c>
      <c r="F87" s="80">
        <v>9.9799999999999969</v>
      </c>
    </row>
    <row r="88" spans="1:6" x14ac:dyDescent="0.2">
      <c r="A88">
        <v>73</v>
      </c>
      <c r="B88">
        <v>58</v>
      </c>
      <c r="C88" t="s">
        <v>76</v>
      </c>
      <c r="D88">
        <v>2007</v>
      </c>
      <c r="E88" s="80">
        <v>41.97</v>
      </c>
      <c r="F88" s="80">
        <v>10.189999999999998</v>
      </c>
    </row>
    <row r="89" spans="1:6" x14ac:dyDescent="0.2">
      <c r="A89">
        <v>57</v>
      </c>
      <c r="B89">
        <v>52</v>
      </c>
      <c r="C89" t="s">
        <v>71</v>
      </c>
      <c r="D89">
        <v>2006</v>
      </c>
      <c r="E89" s="80">
        <v>42.75</v>
      </c>
      <c r="F89" s="80">
        <v>10.969999999999999</v>
      </c>
    </row>
    <row r="90" spans="1:6" x14ac:dyDescent="0.2">
      <c r="A90">
        <v>15</v>
      </c>
      <c r="B90">
        <v>72</v>
      </c>
      <c r="C90" t="s">
        <v>93</v>
      </c>
      <c r="D90">
        <v>2006</v>
      </c>
      <c r="E90" s="80">
        <v>42.91</v>
      </c>
      <c r="F90" s="80">
        <v>11.129999999999995</v>
      </c>
    </row>
    <row r="91" spans="1:6" x14ac:dyDescent="0.2">
      <c r="A91">
        <v>13</v>
      </c>
      <c r="B91">
        <v>72</v>
      </c>
      <c r="C91" t="s">
        <v>93</v>
      </c>
      <c r="D91">
        <v>2006</v>
      </c>
      <c r="E91" s="80">
        <v>48.68</v>
      </c>
      <c r="F91" s="80">
        <v>16.899999999999999</v>
      </c>
    </row>
    <row r="92" spans="1:6" x14ac:dyDescent="0.2">
      <c r="A92">
        <v>48</v>
      </c>
      <c r="B92">
        <v>68</v>
      </c>
      <c r="C92" t="s">
        <v>87</v>
      </c>
      <c r="D92">
        <v>2005</v>
      </c>
      <c r="E92" s="80">
        <v>52.88</v>
      </c>
      <c r="F92" s="80">
        <v>21.1</v>
      </c>
    </row>
    <row r="93" spans="1:6" x14ac:dyDescent="0.2">
      <c r="A93">
        <v>60</v>
      </c>
    </row>
  </sheetData>
  <autoFilter ref="A1:F93" xr:uid="{00000000-0009-0000-0000-000003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zoomScaleNormal="100" workbookViewId="0">
      <selection activeCell="E8" sqref="E8"/>
    </sheetView>
  </sheetViews>
  <sheetFormatPr baseColWidth="10" defaultColWidth="8.83203125" defaultRowHeight="15" x14ac:dyDescent="0.2"/>
  <cols>
    <col min="1" max="4" width="10.83203125" customWidth="1"/>
    <col min="5" max="5" width="12.1640625" customWidth="1"/>
    <col min="6" max="1025" width="10.83203125" customWidth="1"/>
  </cols>
  <sheetData>
    <row r="1" spans="1:6" x14ac:dyDescent="0.2">
      <c r="A1" s="53" t="s">
        <v>6</v>
      </c>
      <c r="B1" s="53" t="s">
        <v>0</v>
      </c>
      <c r="C1" s="53" t="s">
        <v>198</v>
      </c>
      <c r="D1" s="53" t="s">
        <v>199</v>
      </c>
      <c r="E1" t="s">
        <v>1</v>
      </c>
      <c r="F1" s="53" t="s">
        <v>2</v>
      </c>
    </row>
    <row r="2" spans="1:6" x14ac:dyDescent="0.2">
      <c r="B2">
        <v>45</v>
      </c>
      <c r="C2">
        <v>40.42</v>
      </c>
      <c r="E2" t="str">
        <f>VLOOKUP(B2,'Startnummern Regio 2019-20'!A:C,2,0)</f>
        <v>Matteo Burger</v>
      </c>
      <c r="F2" s="53">
        <f>VLOOKUP(B2,'Startnummern Regio 2019-20'!A:C,3,0)</f>
        <v>2008</v>
      </c>
    </row>
    <row r="3" spans="1:6" x14ac:dyDescent="0.2">
      <c r="B3">
        <v>43</v>
      </c>
      <c r="C3">
        <v>38.82</v>
      </c>
      <c r="E3" t="str">
        <f>VLOOKUP(B3,'Startnummern Regio 2019-20'!A:C,2,0)</f>
        <v>Pius Burger</v>
      </c>
      <c r="F3" s="53">
        <f>VLOOKUP(B3,'Startnummern Regio 2019-20'!A:C,3,0)</f>
        <v>2008</v>
      </c>
    </row>
    <row r="4" spans="1:6" x14ac:dyDescent="0.2">
      <c r="B4">
        <v>82</v>
      </c>
      <c r="C4">
        <v>35.74</v>
      </c>
      <c r="E4" t="str">
        <f>VLOOKUP(B4,'Startnummern Regio 2019-20'!A:C,2,0)</f>
        <v xml:space="preserve">Lilly Roser   </v>
      </c>
      <c r="F4" s="53">
        <f>VLOOKUP(B4,'Startnummern Regio 2019-20'!A:C,3,0)</f>
        <v>2004</v>
      </c>
    </row>
    <row r="5" spans="1:6" x14ac:dyDescent="0.2">
      <c r="B5">
        <v>38</v>
      </c>
      <c r="C5">
        <v>38.18</v>
      </c>
      <c r="E5" t="str">
        <f>VLOOKUP(B5,'Startnummern Regio 2019-20'!A:C,2,0)</f>
        <v xml:space="preserve">Paula Krämer  </v>
      </c>
      <c r="F5" s="53">
        <f>VLOOKUP(B5,'Startnummern Regio 2019-20'!A:C,3,0)</f>
        <v>2004</v>
      </c>
    </row>
    <row r="6" spans="1:6" x14ac:dyDescent="0.2">
      <c r="B6">
        <v>11</v>
      </c>
      <c r="C6">
        <v>34.71</v>
      </c>
      <c r="E6" t="str">
        <f>VLOOKUP(B6,'Startnummern Regio 2019-20'!A:C,2,0)</f>
        <v>Finja Mangler</v>
      </c>
      <c r="F6" s="53">
        <f>VLOOKUP(B6,'Startnummern Regio 2019-20'!A:C,3,0)</f>
        <v>2006</v>
      </c>
    </row>
    <row r="7" spans="1:6" x14ac:dyDescent="0.2">
      <c r="B7">
        <v>22</v>
      </c>
      <c r="C7">
        <v>36.29</v>
      </c>
      <c r="E7" t="str">
        <f>VLOOKUP(B7,'Startnummern Regio 2019-20'!A:C,2,0)</f>
        <v>Valentin Ruh</v>
      </c>
      <c r="F7" s="53">
        <f>VLOOKUP(B7,'Startnummern Regio 2019-20'!A:C,3,0)</f>
        <v>2004</v>
      </c>
    </row>
    <row r="8" spans="1:6" x14ac:dyDescent="0.2">
      <c r="B8">
        <v>19</v>
      </c>
      <c r="C8">
        <v>35.93</v>
      </c>
      <c r="E8" t="str">
        <f>VLOOKUP(B8,'Startnummern Regio 2019-20'!A:C,2,0)</f>
        <v>Ramon Franz</v>
      </c>
      <c r="F8" s="53">
        <f>VLOOKUP(B8,'Startnummern Regio 2019-20'!A:C,3,0)</f>
        <v>2004</v>
      </c>
    </row>
    <row r="9" spans="1:6" x14ac:dyDescent="0.2">
      <c r="F9" s="53"/>
    </row>
    <row r="10" spans="1:6" x14ac:dyDescent="0.2">
      <c r="F10" s="53"/>
    </row>
    <row r="11" spans="1:6" x14ac:dyDescent="0.2">
      <c r="F11" s="53"/>
    </row>
    <row r="12" spans="1:6" x14ac:dyDescent="0.2">
      <c r="F12" s="53"/>
    </row>
    <row r="13" spans="1:6" x14ac:dyDescent="0.2">
      <c r="F13" s="53"/>
    </row>
    <row r="14" spans="1:6" x14ac:dyDescent="0.2">
      <c r="F14" s="53"/>
    </row>
    <row r="15" spans="1:6" x14ac:dyDescent="0.2">
      <c r="F15" s="53"/>
    </row>
    <row r="16" spans="1:6" x14ac:dyDescent="0.2">
      <c r="F16" s="53"/>
    </row>
    <row r="17" spans="6:6" x14ac:dyDescent="0.2">
      <c r="F17" s="53"/>
    </row>
    <row r="18" spans="6:6" x14ac:dyDescent="0.2">
      <c r="F18" s="53"/>
    </row>
    <row r="19" spans="6:6" x14ac:dyDescent="0.2">
      <c r="F19" s="53"/>
    </row>
    <row r="20" spans="6:6" x14ac:dyDescent="0.2">
      <c r="F20" s="53"/>
    </row>
    <row r="21" spans="6:6" x14ac:dyDescent="0.2">
      <c r="F21" s="53"/>
    </row>
    <row r="22" spans="6:6" x14ac:dyDescent="0.2">
      <c r="F22" s="53"/>
    </row>
    <row r="23" spans="6:6" x14ac:dyDescent="0.2">
      <c r="F23" s="53"/>
    </row>
    <row r="24" spans="6:6" x14ac:dyDescent="0.2">
      <c r="F24" s="53"/>
    </row>
    <row r="25" spans="6:6" x14ac:dyDescent="0.2">
      <c r="F25" s="53"/>
    </row>
    <row r="26" spans="6:6" x14ac:dyDescent="0.2">
      <c r="F26" s="53"/>
    </row>
    <row r="27" spans="6:6" x14ac:dyDescent="0.2">
      <c r="F27" s="53"/>
    </row>
    <row r="28" spans="6:6" x14ac:dyDescent="0.2">
      <c r="F28" s="53"/>
    </row>
    <row r="29" spans="6:6" x14ac:dyDescent="0.2">
      <c r="F29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53</vt:i4>
      </vt:variant>
      <vt:variant>
        <vt:lpstr>Benannte Bereiche</vt:lpstr>
      </vt:variant>
      <vt:variant>
        <vt:i4>2</vt:i4>
      </vt:variant>
    </vt:vector>
  </HeadingPairs>
  <TitlesOfParts>
    <vt:vector size="55" baseType="lpstr">
      <vt:lpstr>Startnummern Regio 2019-20</vt:lpstr>
      <vt:lpstr>Startnummern Regio 2018</vt:lpstr>
      <vt:lpstr>LG 4 2019 10 12 Landgraaf  1.</vt:lpstr>
      <vt:lpstr>LG2 2019 Landgraaf Juli 1. 28.7</vt:lpstr>
      <vt:lpstr>LG2 2019 Landgraaf 1. 29.7.</vt:lpstr>
      <vt:lpstr>LG2 2019 Landgraaf 2. 29.7.Stml</vt:lpstr>
      <vt:lpstr>LG6 Zeitläufe RS 24.11.2018</vt:lpstr>
      <vt:lpstr>LG3 2018 Zeitlauf 1</vt:lpstr>
      <vt:lpstr>LG4 2018 Zeitläufe 3</vt:lpstr>
      <vt:lpstr>LG4 2018 Zeitläufe 2</vt:lpstr>
      <vt:lpstr>LG4 2018 Zeitläufe 1</vt:lpstr>
      <vt:lpstr>LG3 2018 Zeitlauf 2</vt:lpstr>
      <vt:lpstr>LG3 2018 Zeitlauf 3</vt:lpstr>
      <vt:lpstr>2018 LG2 Landgraaf Zeitl 2.</vt:lpstr>
      <vt:lpstr>2018 LG2  Landgraaf 1.</vt:lpstr>
      <vt:lpstr>LG VI - 2017 Terminplan</vt:lpstr>
      <vt:lpstr>LG VI Stubai 23.-26.11.17</vt:lpstr>
      <vt:lpstr>Terminplan Landgrf LG4</vt:lpstr>
      <vt:lpstr>LG 4 17-18 Teilnehmer - Zimmer</vt:lpstr>
      <vt:lpstr>LG 3 17-18 Teilnehmer - Zimmer</vt:lpstr>
      <vt:lpstr>Terminplan Landgrf LG 3 Sept.17</vt:lpstr>
      <vt:lpstr>LG 2 17-18 Teilnehmer - Zimmer</vt:lpstr>
      <vt:lpstr>Terminplan Landgrf LG 2 Jul.17</vt:lpstr>
      <vt:lpstr>Zimmereinteilung LG4</vt:lpstr>
      <vt:lpstr>Zimmereinteilung LG2</vt:lpstr>
      <vt:lpstr>RS Stubai 25.11.17</vt:lpstr>
      <vt:lpstr>SL Landgraaf 15.10.17 - 2.</vt:lpstr>
      <vt:lpstr>SL Landgraaf 15.10.17 - 1. </vt:lpstr>
      <vt:lpstr>SL Landgraaf 10.09.2017</vt:lpstr>
      <vt:lpstr>Starttraining 09.09.2017</vt:lpstr>
      <vt:lpstr>SL Landgraaf 09.09.2017</vt:lpstr>
      <vt:lpstr>SL Landgraaf 16.07.2017</vt:lpstr>
      <vt:lpstr>Sarttraining 15.07.17 </vt:lpstr>
      <vt:lpstr>SL Landgraaf 15.o7.2017</vt:lpstr>
      <vt:lpstr>RS Saanenmöser 19.03.2017</vt:lpstr>
      <vt:lpstr>RS Wasen 16.03.2017</vt:lpstr>
      <vt:lpstr>SL Wasen 15.03.2017</vt:lpstr>
      <vt:lpstr>SL Schönried Nachm - 04.03.2017</vt:lpstr>
      <vt:lpstr>SL Schönried Vorm - 04.03.2017</vt:lpstr>
      <vt:lpstr>SL Wasen 24.02.17</vt:lpstr>
      <vt:lpstr>RS Wasen 24.02.17 (2)</vt:lpstr>
      <vt:lpstr>RS Wasen 24.02.17 -1 </vt:lpstr>
      <vt:lpstr>RS Wasen 17.02.2017</vt:lpstr>
      <vt:lpstr>SL Wasen 10.02.2017</vt:lpstr>
      <vt:lpstr>SL Stubai 27.11.2017 </vt:lpstr>
      <vt:lpstr>RS Stubai 26-11-16</vt:lpstr>
      <vt:lpstr>RS Stubaital 25.11.16</vt:lpstr>
      <vt:lpstr>SL Landgraaf 3.10.16</vt:lpstr>
      <vt:lpstr>Sl. 2.10.2016 - Vormittag</vt:lpstr>
      <vt:lpstr>Starttraining01.10.16</vt:lpstr>
      <vt:lpstr>SL Landgraaf 11.09.16</vt:lpstr>
      <vt:lpstr>SL Landgraaf 10.09.2016 </vt:lpstr>
      <vt:lpstr>starttaining landgraaf 9.9.16Br</vt:lpstr>
      <vt:lpstr>'2018 LG2 Landgraaf Zeitl 2.'!_FilterDatenbank</vt:lpstr>
      <vt:lpstr>Bestzeit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Horning-Wiesler</dc:creator>
  <dc:description/>
  <cp:lastModifiedBy>Dieter Horning</cp:lastModifiedBy>
  <cp:revision>1</cp:revision>
  <cp:lastPrinted>2017-12-09T18:19:52Z</cp:lastPrinted>
  <dcterms:created xsi:type="dcterms:W3CDTF">2016-09-11T16:27:31Z</dcterms:created>
  <dcterms:modified xsi:type="dcterms:W3CDTF">2019-10-12T20:23:14Z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