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eter\regio\Saison 2017-2018\"/>
    </mc:Choice>
  </mc:AlternateContent>
  <bookViews>
    <workbookView xWindow="0" yWindow="0" windowWidth="17067" windowHeight="5847" activeTab="1"/>
  </bookViews>
  <sheets>
    <sheet name="übersicht" sheetId="3" r:id="rId1"/>
    <sheet name="Übersicht Trainingsteiln." sheetId="7" r:id="rId2"/>
    <sheet name="Dez. 2017" sheetId="1" r:id="rId3"/>
    <sheet name="Jan. 2018" sheetId="2" r:id="rId4"/>
    <sheet name="Feb. 2018" sheetId="4" r:id="rId5"/>
    <sheet name="Mrz. 2018" sheetId="5" r:id="rId6"/>
    <sheet name="Tabelle1" sheetId="8" r:id="rId7"/>
  </sheets>
  <externalReferences>
    <externalReference r:id="rId8"/>
  </externalReferences>
  <definedNames>
    <definedName name="_xlnm._FilterDatabase" localSheetId="2" hidden="1">'Dez. 2017'!$A$1:$E$70</definedName>
    <definedName name="_xlnm._FilterDatabase" localSheetId="4" hidden="1">'Feb. 2018'!$A$1:$F$60</definedName>
    <definedName name="_xlnm._FilterDatabase" localSheetId="3" hidden="1">'Jan. 2018'!$A$1:$E$72</definedName>
    <definedName name="_xlnm._FilterDatabase" localSheetId="1" hidden="1">'Übersicht Trainingsteiln.'!$A$1:$N$98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7" l="1"/>
  <c r="C89" i="7"/>
  <c r="D89" i="7"/>
  <c r="E89" i="7"/>
  <c r="I89" i="7"/>
  <c r="M89" i="7" s="1"/>
  <c r="J89" i="7"/>
  <c r="K89" i="7"/>
  <c r="L89" i="7"/>
  <c r="B90" i="7"/>
  <c r="G90" i="7" s="1"/>
  <c r="H90" i="7" s="1"/>
  <c r="C90" i="7"/>
  <c r="D90" i="7"/>
  <c r="E90" i="7"/>
  <c r="I90" i="7"/>
  <c r="M90" i="7" s="1"/>
  <c r="J90" i="7"/>
  <c r="K90" i="7"/>
  <c r="L90" i="7"/>
  <c r="E3" i="7"/>
  <c r="E20" i="7"/>
  <c r="E8" i="7"/>
  <c r="E13" i="7"/>
  <c r="E9" i="7"/>
  <c r="E79" i="7"/>
  <c r="E15" i="7"/>
  <c r="E5" i="7"/>
  <c r="E63" i="7"/>
  <c r="E23" i="7"/>
  <c r="E6" i="7"/>
  <c r="E35" i="7"/>
  <c r="E36" i="7"/>
  <c r="E4" i="7"/>
  <c r="E11" i="7"/>
  <c r="E27" i="7"/>
  <c r="E21" i="7"/>
  <c r="E16" i="7"/>
  <c r="E28" i="7"/>
  <c r="E12" i="7"/>
  <c r="E25" i="7"/>
  <c r="E80" i="7"/>
  <c r="E14" i="7"/>
  <c r="E24" i="7"/>
  <c r="E22" i="7"/>
  <c r="E26" i="7"/>
  <c r="E10" i="7"/>
  <c r="E17" i="7"/>
  <c r="E18" i="7"/>
  <c r="E19" i="7"/>
  <c r="E29" i="7"/>
  <c r="E30" i="7"/>
  <c r="E31" i="7"/>
  <c r="E32" i="7"/>
  <c r="E33" i="7"/>
  <c r="E34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81" i="7"/>
  <c r="E82" i="7"/>
  <c r="E83" i="7"/>
  <c r="E84" i="7"/>
  <c r="E85" i="7"/>
  <c r="E86" i="7"/>
  <c r="E87" i="7"/>
  <c r="E88" i="7"/>
  <c r="G89" i="7" l="1"/>
  <c r="H89" i="7" s="1"/>
  <c r="N90" i="7"/>
  <c r="N89" i="7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" i="5"/>
  <c r="F67" i="4"/>
  <c r="F2" i="7"/>
  <c r="J3" i="7"/>
  <c r="J20" i="7"/>
  <c r="J8" i="7"/>
  <c r="J13" i="7"/>
  <c r="J9" i="7"/>
  <c r="J79" i="7"/>
  <c r="J15" i="7"/>
  <c r="J5" i="7"/>
  <c r="J63" i="7"/>
  <c r="J23" i="7"/>
  <c r="J6" i="7"/>
  <c r="J35" i="7"/>
  <c r="J36" i="7"/>
  <c r="J4" i="7"/>
  <c r="J11" i="7"/>
  <c r="J27" i="7"/>
  <c r="J21" i="7"/>
  <c r="J16" i="7"/>
  <c r="J28" i="7"/>
  <c r="J12" i="7"/>
  <c r="J25" i="7"/>
  <c r="J80" i="7"/>
  <c r="J14" i="7"/>
  <c r="J24" i="7"/>
  <c r="J22" i="7"/>
  <c r="J26" i="7"/>
  <c r="J10" i="7"/>
  <c r="J17" i="7"/>
  <c r="J18" i="7"/>
  <c r="J19" i="7"/>
  <c r="J29" i="7"/>
  <c r="J30" i="7"/>
  <c r="J31" i="7"/>
  <c r="J32" i="7"/>
  <c r="J33" i="7"/>
  <c r="J34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81" i="7"/>
  <c r="J82" i="7"/>
  <c r="J83" i="7"/>
  <c r="J84" i="7"/>
  <c r="J85" i="7"/>
  <c r="J86" i="7"/>
  <c r="J87" i="7"/>
  <c r="J88" i="7"/>
  <c r="J7" i="7"/>
  <c r="I3" i="7"/>
  <c r="K3" i="7"/>
  <c r="L3" i="7"/>
  <c r="I20" i="7"/>
  <c r="K20" i="7"/>
  <c r="L20" i="7"/>
  <c r="I8" i="7"/>
  <c r="K8" i="7"/>
  <c r="L8" i="7"/>
  <c r="I13" i="7"/>
  <c r="K13" i="7"/>
  <c r="L13" i="7"/>
  <c r="I9" i="7"/>
  <c r="K9" i="7"/>
  <c r="L9" i="7"/>
  <c r="I79" i="7"/>
  <c r="K79" i="7"/>
  <c r="L79" i="7"/>
  <c r="I15" i="7"/>
  <c r="K15" i="7"/>
  <c r="L15" i="7"/>
  <c r="I5" i="7"/>
  <c r="K5" i="7"/>
  <c r="L5" i="7"/>
  <c r="I63" i="7"/>
  <c r="K63" i="7"/>
  <c r="L63" i="7"/>
  <c r="I23" i="7"/>
  <c r="K23" i="7"/>
  <c r="L23" i="7"/>
  <c r="I6" i="7"/>
  <c r="K6" i="7"/>
  <c r="L6" i="7"/>
  <c r="I35" i="7"/>
  <c r="K35" i="7"/>
  <c r="L35" i="7"/>
  <c r="I36" i="7"/>
  <c r="K36" i="7"/>
  <c r="L36" i="7"/>
  <c r="I4" i="7"/>
  <c r="K4" i="7"/>
  <c r="L4" i="7"/>
  <c r="I11" i="7"/>
  <c r="K11" i="7"/>
  <c r="L11" i="7"/>
  <c r="I27" i="7"/>
  <c r="K27" i="7"/>
  <c r="L27" i="7"/>
  <c r="I21" i="7"/>
  <c r="K21" i="7"/>
  <c r="L21" i="7"/>
  <c r="I16" i="7"/>
  <c r="K16" i="7"/>
  <c r="L16" i="7"/>
  <c r="I28" i="7"/>
  <c r="K28" i="7"/>
  <c r="L28" i="7"/>
  <c r="I12" i="7"/>
  <c r="K12" i="7"/>
  <c r="L12" i="7"/>
  <c r="I25" i="7"/>
  <c r="K25" i="7"/>
  <c r="L25" i="7"/>
  <c r="I80" i="7"/>
  <c r="K80" i="7"/>
  <c r="L80" i="7"/>
  <c r="I14" i="7"/>
  <c r="K14" i="7"/>
  <c r="L14" i="7"/>
  <c r="I24" i="7"/>
  <c r="K24" i="7"/>
  <c r="L24" i="7"/>
  <c r="I22" i="7"/>
  <c r="K22" i="7"/>
  <c r="L22" i="7"/>
  <c r="I26" i="7"/>
  <c r="K26" i="7"/>
  <c r="L26" i="7"/>
  <c r="I10" i="7"/>
  <c r="K10" i="7"/>
  <c r="L10" i="7"/>
  <c r="I17" i="7"/>
  <c r="K17" i="7"/>
  <c r="L17" i="7"/>
  <c r="I18" i="7"/>
  <c r="K18" i="7"/>
  <c r="L18" i="7"/>
  <c r="I19" i="7"/>
  <c r="K19" i="7"/>
  <c r="L19" i="7"/>
  <c r="I29" i="7"/>
  <c r="K29" i="7"/>
  <c r="L29" i="7"/>
  <c r="I30" i="7"/>
  <c r="K30" i="7"/>
  <c r="L30" i="7"/>
  <c r="I31" i="7"/>
  <c r="K31" i="7"/>
  <c r="L31" i="7"/>
  <c r="I32" i="7"/>
  <c r="K32" i="7"/>
  <c r="L32" i="7"/>
  <c r="I33" i="7"/>
  <c r="K33" i="7"/>
  <c r="L33" i="7"/>
  <c r="I34" i="7"/>
  <c r="K34" i="7"/>
  <c r="L34" i="7"/>
  <c r="I37" i="7"/>
  <c r="K37" i="7"/>
  <c r="L37" i="7"/>
  <c r="I38" i="7"/>
  <c r="K38" i="7"/>
  <c r="L38" i="7"/>
  <c r="I39" i="7"/>
  <c r="K39" i="7"/>
  <c r="L39" i="7"/>
  <c r="I40" i="7"/>
  <c r="K40" i="7"/>
  <c r="L40" i="7"/>
  <c r="I41" i="7"/>
  <c r="K41" i="7"/>
  <c r="L41" i="7"/>
  <c r="I42" i="7"/>
  <c r="K42" i="7"/>
  <c r="L42" i="7"/>
  <c r="I43" i="7"/>
  <c r="K43" i="7"/>
  <c r="L43" i="7"/>
  <c r="I44" i="7"/>
  <c r="K44" i="7"/>
  <c r="L44" i="7"/>
  <c r="I45" i="7"/>
  <c r="K45" i="7"/>
  <c r="L45" i="7"/>
  <c r="I46" i="7"/>
  <c r="K46" i="7"/>
  <c r="L46" i="7"/>
  <c r="I47" i="7"/>
  <c r="K47" i="7"/>
  <c r="L47" i="7"/>
  <c r="I48" i="7"/>
  <c r="K48" i="7"/>
  <c r="L48" i="7"/>
  <c r="I49" i="7"/>
  <c r="K49" i="7"/>
  <c r="L49" i="7"/>
  <c r="I50" i="7"/>
  <c r="K50" i="7"/>
  <c r="L50" i="7"/>
  <c r="I51" i="7"/>
  <c r="K51" i="7"/>
  <c r="L51" i="7"/>
  <c r="I52" i="7"/>
  <c r="K52" i="7"/>
  <c r="L52" i="7"/>
  <c r="I53" i="7"/>
  <c r="K53" i="7"/>
  <c r="L53" i="7"/>
  <c r="I54" i="7"/>
  <c r="K54" i="7"/>
  <c r="L54" i="7"/>
  <c r="I55" i="7"/>
  <c r="K55" i="7"/>
  <c r="L55" i="7"/>
  <c r="I56" i="7"/>
  <c r="K56" i="7"/>
  <c r="L56" i="7"/>
  <c r="I57" i="7"/>
  <c r="K57" i="7"/>
  <c r="L57" i="7"/>
  <c r="I58" i="7"/>
  <c r="K58" i="7"/>
  <c r="L58" i="7"/>
  <c r="I59" i="7"/>
  <c r="K59" i="7"/>
  <c r="L59" i="7"/>
  <c r="I60" i="7"/>
  <c r="K60" i="7"/>
  <c r="L60" i="7"/>
  <c r="I61" i="7"/>
  <c r="K61" i="7"/>
  <c r="L61" i="7"/>
  <c r="I62" i="7"/>
  <c r="K62" i="7"/>
  <c r="L62" i="7"/>
  <c r="I64" i="7"/>
  <c r="K64" i="7"/>
  <c r="L64" i="7"/>
  <c r="I65" i="7"/>
  <c r="K65" i="7"/>
  <c r="L65" i="7"/>
  <c r="I66" i="7"/>
  <c r="K66" i="7"/>
  <c r="L66" i="7"/>
  <c r="I67" i="7"/>
  <c r="K67" i="7"/>
  <c r="L67" i="7"/>
  <c r="I68" i="7"/>
  <c r="K68" i="7"/>
  <c r="L68" i="7"/>
  <c r="I69" i="7"/>
  <c r="K69" i="7"/>
  <c r="L69" i="7"/>
  <c r="I70" i="7"/>
  <c r="K70" i="7"/>
  <c r="L70" i="7"/>
  <c r="I71" i="7"/>
  <c r="K71" i="7"/>
  <c r="L71" i="7"/>
  <c r="I72" i="7"/>
  <c r="K72" i="7"/>
  <c r="L72" i="7"/>
  <c r="I73" i="7"/>
  <c r="K73" i="7"/>
  <c r="L73" i="7"/>
  <c r="I74" i="7"/>
  <c r="K74" i="7"/>
  <c r="L74" i="7"/>
  <c r="I75" i="7"/>
  <c r="K75" i="7"/>
  <c r="L75" i="7"/>
  <c r="I76" i="7"/>
  <c r="K76" i="7"/>
  <c r="L76" i="7"/>
  <c r="I77" i="7"/>
  <c r="K77" i="7"/>
  <c r="L77" i="7"/>
  <c r="I78" i="7"/>
  <c r="K78" i="7"/>
  <c r="L78" i="7"/>
  <c r="I81" i="7"/>
  <c r="K81" i="7"/>
  <c r="L81" i="7"/>
  <c r="I82" i="7"/>
  <c r="K82" i="7"/>
  <c r="L82" i="7"/>
  <c r="I83" i="7"/>
  <c r="K83" i="7"/>
  <c r="L83" i="7"/>
  <c r="I84" i="7"/>
  <c r="K84" i="7"/>
  <c r="L84" i="7"/>
  <c r="I85" i="7"/>
  <c r="K85" i="7"/>
  <c r="L85" i="7"/>
  <c r="I86" i="7"/>
  <c r="K86" i="7"/>
  <c r="L86" i="7"/>
  <c r="I87" i="7"/>
  <c r="K87" i="7"/>
  <c r="L87" i="7"/>
  <c r="I88" i="7"/>
  <c r="K88" i="7"/>
  <c r="L88" i="7"/>
  <c r="L7" i="7"/>
  <c r="K7" i="7"/>
  <c r="I7" i="7"/>
  <c r="D88" i="7"/>
  <c r="C88" i="7"/>
  <c r="B88" i="7"/>
  <c r="D87" i="7"/>
  <c r="C87" i="7"/>
  <c r="B87" i="7"/>
  <c r="D86" i="7"/>
  <c r="C86" i="7"/>
  <c r="B86" i="7"/>
  <c r="D85" i="7"/>
  <c r="C85" i="7"/>
  <c r="B85" i="7"/>
  <c r="D84" i="7"/>
  <c r="C84" i="7"/>
  <c r="B84" i="7"/>
  <c r="D83" i="7"/>
  <c r="C83" i="7"/>
  <c r="B83" i="7"/>
  <c r="D82" i="7"/>
  <c r="C82" i="7"/>
  <c r="B82" i="7"/>
  <c r="D81" i="7"/>
  <c r="C81" i="7"/>
  <c r="B81" i="7"/>
  <c r="D78" i="7"/>
  <c r="C78" i="7"/>
  <c r="B78" i="7"/>
  <c r="D77" i="7"/>
  <c r="C77" i="7"/>
  <c r="B77" i="7"/>
  <c r="D76" i="7"/>
  <c r="C76" i="7"/>
  <c r="B76" i="7"/>
  <c r="D75" i="7"/>
  <c r="C75" i="7"/>
  <c r="B75" i="7"/>
  <c r="D74" i="7"/>
  <c r="C74" i="7"/>
  <c r="B74" i="7"/>
  <c r="D73" i="7"/>
  <c r="C73" i="7"/>
  <c r="B73" i="7"/>
  <c r="D72" i="7"/>
  <c r="C72" i="7"/>
  <c r="B72" i="7"/>
  <c r="D71" i="7"/>
  <c r="C71" i="7"/>
  <c r="B71" i="7"/>
  <c r="D70" i="7"/>
  <c r="C70" i="7"/>
  <c r="B70" i="7"/>
  <c r="D69" i="7"/>
  <c r="C69" i="7"/>
  <c r="B69" i="7"/>
  <c r="D68" i="7"/>
  <c r="C68" i="7"/>
  <c r="B68" i="7"/>
  <c r="D67" i="7"/>
  <c r="C67" i="7"/>
  <c r="B67" i="7"/>
  <c r="D66" i="7"/>
  <c r="C66" i="7"/>
  <c r="B66" i="7"/>
  <c r="D65" i="7"/>
  <c r="C65" i="7"/>
  <c r="B65" i="7"/>
  <c r="D64" i="7"/>
  <c r="C64" i="7"/>
  <c r="B64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19" i="7"/>
  <c r="C19" i="7"/>
  <c r="B19" i="7"/>
  <c r="D18" i="7"/>
  <c r="C18" i="7"/>
  <c r="B18" i="7"/>
  <c r="D17" i="7"/>
  <c r="C17" i="7"/>
  <c r="B17" i="7"/>
  <c r="D10" i="7"/>
  <c r="C10" i="7"/>
  <c r="B10" i="7"/>
  <c r="D26" i="7"/>
  <c r="C26" i="7"/>
  <c r="B26" i="7"/>
  <c r="D22" i="7"/>
  <c r="C22" i="7"/>
  <c r="B22" i="7"/>
  <c r="D24" i="7"/>
  <c r="C24" i="7"/>
  <c r="B24" i="7"/>
  <c r="D14" i="7"/>
  <c r="C14" i="7"/>
  <c r="B14" i="7"/>
  <c r="D80" i="7"/>
  <c r="C80" i="7"/>
  <c r="B80" i="7"/>
  <c r="D25" i="7"/>
  <c r="C25" i="7"/>
  <c r="B25" i="7"/>
  <c r="D12" i="7"/>
  <c r="C12" i="7"/>
  <c r="B12" i="7"/>
  <c r="D28" i="7"/>
  <c r="C28" i="7"/>
  <c r="B28" i="7"/>
  <c r="D16" i="7"/>
  <c r="C16" i="7"/>
  <c r="B16" i="7"/>
  <c r="D21" i="7"/>
  <c r="C21" i="7"/>
  <c r="B21" i="7"/>
  <c r="D27" i="7"/>
  <c r="C27" i="7"/>
  <c r="B27" i="7"/>
  <c r="D11" i="7"/>
  <c r="C11" i="7"/>
  <c r="B11" i="7"/>
  <c r="D4" i="7"/>
  <c r="C4" i="7"/>
  <c r="B4" i="7"/>
  <c r="D36" i="7"/>
  <c r="C36" i="7"/>
  <c r="B36" i="7"/>
  <c r="D35" i="7"/>
  <c r="C35" i="7"/>
  <c r="B35" i="7"/>
  <c r="D6" i="7"/>
  <c r="C6" i="7"/>
  <c r="B6" i="7"/>
  <c r="D23" i="7"/>
  <c r="C23" i="7"/>
  <c r="B23" i="7"/>
  <c r="D63" i="7"/>
  <c r="C63" i="7"/>
  <c r="B63" i="7"/>
  <c r="D5" i="7"/>
  <c r="C5" i="7"/>
  <c r="B5" i="7"/>
  <c r="D15" i="7"/>
  <c r="C15" i="7"/>
  <c r="B15" i="7"/>
  <c r="D79" i="7"/>
  <c r="C79" i="7"/>
  <c r="B79" i="7"/>
  <c r="D9" i="7"/>
  <c r="C9" i="7"/>
  <c r="B9" i="7"/>
  <c r="D13" i="7"/>
  <c r="C13" i="7"/>
  <c r="B13" i="7"/>
  <c r="D8" i="7"/>
  <c r="C8" i="7"/>
  <c r="B8" i="7"/>
  <c r="D20" i="7"/>
  <c r="C20" i="7"/>
  <c r="B20" i="7"/>
  <c r="D3" i="7"/>
  <c r="C3" i="7"/>
  <c r="B3" i="7"/>
  <c r="E7" i="7"/>
  <c r="E2" i="7" s="1"/>
  <c r="D7" i="7"/>
  <c r="C7" i="7"/>
  <c r="B7" i="7"/>
  <c r="D2" i="7" l="1"/>
  <c r="M76" i="7"/>
  <c r="M72" i="7"/>
  <c r="M43" i="7"/>
  <c r="M6" i="7"/>
  <c r="M77" i="7"/>
  <c r="M73" i="7"/>
  <c r="M69" i="7"/>
  <c r="M60" i="7"/>
  <c r="M48" i="7"/>
  <c r="M44" i="7"/>
  <c r="M17" i="7"/>
  <c r="M35" i="7"/>
  <c r="L2" i="7"/>
  <c r="K2" i="7"/>
  <c r="M85" i="7"/>
  <c r="M81" i="7"/>
  <c r="M75" i="7"/>
  <c r="M87" i="7"/>
  <c r="J2" i="7"/>
  <c r="C2" i="7"/>
  <c r="M7" i="7"/>
  <c r="M88" i="7"/>
  <c r="M78" i="7"/>
  <c r="M74" i="7"/>
  <c r="M49" i="7"/>
  <c r="M45" i="7"/>
  <c r="M18" i="7"/>
  <c r="M21" i="7"/>
  <c r="M31" i="7"/>
  <c r="M25" i="7"/>
  <c r="B2" i="7"/>
  <c r="M41" i="7"/>
  <c r="M3" i="7"/>
  <c r="M67" i="7"/>
  <c r="M62" i="7"/>
  <c r="M50" i="7"/>
  <c r="M26" i="7"/>
  <c r="I2" i="7"/>
  <c r="M56" i="7"/>
  <c r="M55" i="7"/>
  <c r="M10" i="7"/>
  <c r="M79" i="7"/>
  <c r="M83" i="7"/>
  <c r="M22" i="7"/>
  <c r="M65" i="7"/>
  <c r="M52" i="7"/>
  <c r="M13" i="7"/>
  <c r="M61" i="7"/>
  <c r="M37" i="7"/>
  <c r="M5" i="7"/>
  <c r="M86" i="7"/>
  <c r="G7" i="7"/>
  <c r="G8" i="7"/>
  <c r="H8" i="7" s="1"/>
  <c r="G13" i="7"/>
  <c r="H13" i="7" s="1"/>
  <c r="G9" i="7"/>
  <c r="H9" i="7" s="1"/>
  <c r="G79" i="7"/>
  <c r="H79" i="7" s="1"/>
  <c r="G15" i="7"/>
  <c r="H15" i="7" s="1"/>
  <c r="G5" i="7"/>
  <c r="H5" i="7" s="1"/>
  <c r="G63" i="7"/>
  <c r="H63" i="7" s="1"/>
  <c r="G23" i="7"/>
  <c r="H23" i="7" s="1"/>
  <c r="G6" i="7"/>
  <c r="H6" i="7" s="1"/>
  <c r="G35" i="7"/>
  <c r="H35" i="7" s="1"/>
  <c r="G36" i="7"/>
  <c r="H36" i="7" s="1"/>
  <c r="G4" i="7"/>
  <c r="H4" i="7" s="1"/>
  <c r="G11" i="7"/>
  <c r="H11" i="7" s="1"/>
  <c r="G27" i="7"/>
  <c r="H27" i="7" s="1"/>
  <c r="G21" i="7"/>
  <c r="H21" i="7" s="1"/>
  <c r="G16" i="7"/>
  <c r="H16" i="7" s="1"/>
  <c r="G28" i="7"/>
  <c r="H28" i="7" s="1"/>
  <c r="G12" i="7"/>
  <c r="H12" i="7" s="1"/>
  <c r="G25" i="7"/>
  <c r="H25" i="7" s="1"/>
  <c r="G80" i="7"/>
  <c r="H80" i="7" s="1"/>
  <c r="G14" i="7"/>
  <c r="H14" i="7" s="1"/>
  <c r="G24" i="7"/>
  <c r="H24" i="7" s="1"/>
  <c r="G22" i="7"/>
  <c r="H22" i="7" s="1"/>
  <c r="G26" i="7"/>
  <c r="H26" i="7" s="1"/>
  <c r="G10" i="7"/>
  <c r="H10" i="7" s="1"/>
  <c r="N10" i="7" s="1"/>
  <c r="G17" i="7"/>
  <c r="H17" i="7" s="1"/>
  <c r="N17" i="7" s="1"/>
  <c r="G18" i="7"/>
  <c r="H18" i="7" s="1"/>
  <c r="N18" i="7" s="1"/>
  <c r="G19" i="7"/>
  <c r="H19" i="7" s="1"/>
  <c r="G29" i="7"/>
  <c r="H29" i="7" s="1"/>
  <c r="G30" i="7"/>
  <c r="H30" i="7" s="1"/>
  <c r="G31" i="7"/>
  <c r="H31" i="7" s="1"/>
  <c r="G32" i="7"/>
  <c r="H32" i="7" s="1"/>
  <c r="G33" i="7"/>
  <c r="H33" i="7" s="1"/>
  <c r="G34" i="7"/>
  <c r="H34" i="7" s="1"/>
  <c r="G37" i="7"/>
  <c r="H37" i="7" s="1"/>
  <c r="G38" i="7"/>
  <c r="H38" i="7" s="1"/>
  <c r="G39" i="7"/>
  <c r="H39" i="7" s="1"/>
  <c r="G40" i="7"/>
  <c r="H40" i="7" s="1"/>
  <c r="G41" i="7"/>
  <c r="H41" i="7" s="1"/>
  <c r="G42" i="7"/>
  <c r="H42" i="7" s="1"/>
  <c r="G43" i="7"/>
  <c r="H43" i="7" s="1"/>
  <c r="N43" i="7" s="1"/>
  <c r="G44" i="7"/>
  <c r="H44" i="7" s="1"/>
  <c r="N44" i="7" s="1"/>
  <c r="G45" i="7"/>
  <c r="H45" i="7" s="1"/>
  <c r="G46" i="7"/>
  <c r="H46" i="7" s="1"/>
  <c r="G47" i="7"/>
  <c r="H47" i="7" s="1"/>
  <c r="G48" i="7"/>
  <c r="H48" i="7" s="1"/>
  <c r="N48" i="7" s="1"/>
  <c r="G49" i="7"/>
  <c r="H49" i="7" s="1"/>
  <c r="G50" i="7"/>
  <c r="H50" i="7" s="1"/>
  <c r="N50" i="7" s="1"/>
  <c r="G51" i="7"/>
  <c r="H51" i="7" s="1"/>
  <c r="G52" i="7"/>
  <c r="H52" i="7" s="1"/>
  <c r="N52" i="7" s="1"/>
  <c r="G53" i="7"/>
  <c r="H53" i="7" s="1"/>
  <c r="G54" i="7"/>
  <c r="H54" i="7" s="1"/>
  <c r="G55" i="7"/>
  <c r="H55" i="7" s="1"/>
  <c r="G56" i="7"/>
  <c r="H56" i="7" s="1"/>
  <c r="G57" i="7"/>
  <c r="H57" i="7" s="1"/>
  <c r="G58" i="7"/>
  <c r="H58" i="7" s="1"/>
  <c r="G59" i="7"/>
  <c r="H59" i="7" s="1"/>
  <c r="G60" i="7"/>
  <c r="H60" i="7" s="1"/>
  <c r="G61" i="7"/>
  <c r="H61" i="7" s="1"/>
  <c r="G62" i="7"/>
  <c r="H62" i="7" s="1"/>
  <c r="G64" i="7"/>
  <c r="H64" i="7" s="1"/>
  <c r="G65" i="7"/>
  <c r="H65" i="7" s="1"/>
  <c r="G66" i="7"/>
  <c r="H66" i="7" s="1"/>
  <c r="G67" i="7"/>
  <c r="H67" i="7" s="1"/>
  <c r="G68" i="7"/>
  <c r="H68" i="7" s="1"/>
  <c r="G69" i="7"/>
  <c r="H69" i="7" s="1"/>
  <c r="N69" i="7" s="1"/>
  <c r="G70" i="7"/>
  <c r="H70" i="7" s="1"/>
  <c r="G71" i="7"/>
  <c r="H71" i="7" s="1"/>
  <c r="G72" i="7"/>
  <c r="H72" i="7" s="1"/>
  <c r="N72" i="7" s="1"/>
  <c r="G73" i="7"/>
  <c r="H73" i="7" s="1"/>
  <c r="N73" i="7" s="1"/>
  <c r="G74" i="7"/>
  <c r="H74" i="7" s="1"/>
  <c r="G75" i="7"/>
  <c r="H75" i="7" s="1"/>
  <c r="G76" i="7"/>
  <c r="H76" i="7" s="1"/>
  <c r="N76" i="7" s="1"/>
  <c r="G77" i="7"/>
  <c r="H77" i="7" s="1"/>
  <c r="N77" i="7" s="1"/>
  <c r="G78" i="7"/>
  <c r="H78" i="7" s="1"/>
  <c r="N78" i="7" s="1"/>
  <c r="G81" i="7"/>
  <c r="H81" i="7" s="1"/>
  <c r="N81" i="7" s="1"/>
  <c r="G82" i="7"/>
  <c r="H82" i="7" s="1"/>
  <c r="G83" i="7"/>
  <c r="H83" i="7" s="1"/>
  <c r="G84" i="7"/>
  <c r="H84" i="7" s="1"/>
  <c r="G85" i="7"/>
  <c r="H85" i="7" s="1"/>
  <c r="N85" i="7" s="1"/>
  <c r="G86" i="7"/>
  <c r="H86" i="7" s="1"/>
  <c r="G87" i="7"/>
  <c r="H87" i="7" s="1"/>
  <c r="N87" i="7" s="1"/>
  <c r="G88" i="7"/>
  <c r="H88" i="7" s="1"/>
  <c r="M68" i="7"/>
  <c r="G3" i="7"/>
  <c r="H3" i="7" s="1"/>
  <c r="N3" i="7" s="1"/>
  <c r="G20" i="7"/>
  <c r="H20" i="7" s="1"/>
  <c r="M82" i="7"/>
  <c r="M70" i="7"/>
  <c r="M64" i="7"/>
  <c r="M57" i="7"/>
  <c r="M51" i="7"/>
  <c r="M46" i="7"/>
  <c r="M40" i="7"/>
  <c r="M39" i="7"/>
  <c r="M32" i="7"/>
  <c r="M24" i="7"/>
  <c r="M14" i="7"/>
  <c r="M80" i="7"/>
  <c r="M16" i="7"/>
  <c r="M36" i="7"/>
  <c r="M15" i="7"/>
  <c r="M20" i="7"/>
  <c r="M84" i="7"/>
  <c r="M71" i="7"/>
  <c r="M66" i="7"/>
  <c r="M58" i="7"/>
  <c r="M53" i="7"/>
  <c r="M42" i="7"/>
  <c r="M34" i="7"/>
  <c r="M33" i="7"/>
  <c r="M19" i="7"/>
  <c r="M12" i="7"/>
  <c r="M28" i="7"/>
  <c r="M4" i="7"/>
  <c r="M63" i="7"/>
  <c r="M8" i="7"/>
  <c r="M59" i="7"/>
  <c r="M54" i="7"/>
  <c r="M47" i="7"/>
  <c r="M38" i="7"/>
  <c r="M30" i="7"/>
  <c r="M29" i="7"/>
  <c r="M27" i="7"/>
  <c r="M11" i="7"/>
  <c r="M23" i="7"/>
  <c r="M9" i="7"/>
  <c r="H3" i="5"/>
  <c r="E17" i="3" s="1"/>
  <c r="H2" i="5"/>
  <c r="E18" i="3" s="1"/>
  <c r="C1" i="5"/>
  <c r="H2" i="4"/>
  <c r="D18" i="3" s="1"/>
  <c r="J2" i="4"/>
  <c r="J4" i="4" s="1"/>
  <c r="J1" i="4"/>
  <c r="C1" i="4"/>
  <c r="C13" i="3"/>
  <c r="B8" i="3"/>
  <c r="N6" i="7" l="1"/>
  <c r="N60" i="7"/>
  <c r="N35" i="7"/>
  <c r="N5" i="7"/>
  <c r="N75" i="7"/>
  <c r="N49" i="7"/>
  <c r="N74" i="7"/>
  <c r="N21" i="7"/>
  <c r="N86" i="7"/>
  <c r="N67" i="7"/>
  <c r="N88" i="7"/>
  <c r="N45" i="7"/>
  <c r="N62" i="7"/>
  <c r="N56" i="7"/>
  <c r="N26" i="7"/>
  <c r="N31" i="7"/>
  <c r="N55" i="7"/>
  <c r="N61" i="7"/>
  <c r="N41" i="7"/>
  <c r="N22" i="7"/>
  <c r="N25" i="7"/>
  <c r="N79" i="7"/>
  <c r="H7" i="7"/>
  <c r="G2" i="7"/>
  <c r="N37" i="7"/>
  <c r="M2" i="7"/>
  <c r="N83" i="7"/>
  <c r="N65" i="7"/>
  <c r="N13" i="7"/>
  <c r="N82" i="7"/>
  <c r="N68" i="7"/>
  <c r="N20" i="7"/>
  <c r="N34" i="7"/>
  <c r="N30" i="7"/>
  <c r="N24" i="7"/>
  <c r="N27" i="7"/>
  <c r="N40" i="7"/>
  <c r="N64" i="7"/>
  <c r="N59" i="7"/>
  <c r="N51" i="7"/>
  <c r="N47" i="7"/>
  <c r="N39" i="7"/>
  <c r="N33" i="7"/>
  <c r="N29" i="7"/>
  <c r="N14" i="7"/>
  <c r="N28" i="7"/>
  <c r="N11" i="7"/>
  <c r="N15" i="7"/>
  <c r="N8" i="7"/>
  <c r="N71" i="7"/>
  <c r="N58" i="7"/>
  <c r="N54" i="7"/>
  <c r="N46" i="7"/>
  <c r="N42" i="7"/>
  <c r="N38" i="7"/>
  <c r="N32" i="7"/>
  <c r="N19" i="7"/>
  <c r="N80" i="7"/>
  <c r="N16" i="7"/>
  <c r="N4" i="7"/>
  <c r="N23" i="7"/>
  <c r="N12" i="7"/>
  <c r="N84" i="7"/>
  <c r="N70" i="7"/>
  <c r="N66" i="7"/>
  <c r="N57" i="7"/>
  <c r="N53" i="7"/>
  <c r="N36" i="7"/>
  <c r="N63" i="7"/>
  <c r="N9" i="7"/>
  <c r="C64" i="4"/>
  <c r="F64" i="4" s="1"/>
  <c r="C65" i="4"/>
  <c r="F65" i="4" s="1"/>
  <c r="C66" i="4"/>
  <c r="F66" i="4" s="1"/>
  <c r="C61" i="4"/>
  <c r="F61" i="4" s="1"/>
  <c r="C62" i="4"/>
  <c r="F62" i="4" s="1"/>
  <c r="C63" i="4"/>
  <c r="F63" i="4" s="1"/>
  <c r="H8" i="3"/>
  <c r="C44" i="4"/>
  <c r="F44" i="4" s="1"/>
  <c r="C48" i="4"/>
  <c r="F48" i="4" s="1"/>
  <c r="C52" i="4"/>
  <c r="F52" i="4" s="1"/>
  <c r="C56" i="4"/>
  <c r="F56" i="4" s="1"/>
  <c r="C60" i="4"/>
  <c r="F60" i="4" s="1"/>
  <c r="C20" i="4"/>
  <c r="F20" i="4" s="1"/>
  <c r="C24" i="4"/>
  <c r="F24" i="4" s="1"/>
  <c r="C28" i="4"/>
  <c r="F28" i="4" s="1"/>
  <c r="C32" i="4"/>
  <c r="F32" i="4" s="1"/>
  <c r="C36" i="4"/>
  <c r="F36" i="4" s="1"/>
  <c r="C40" i="4"/>
  <c r="F40" i="4" s="1"/>
  <c r="C45" i="4"/>
  <c r="F45" i="4" s="1"/>
  <c r="C49" i="4"/>
  <c r="F49" i="4" s="1"/>
  <c r="C53" i="4"/>
  <c r="F53" i="4" s="1"/>
  <c r="C57" i="4"/>
  <c r="F57" i="4" s="1"/>
  <c r="C17" i="4"/>
  <c r="F17" i="4" s="1"/>
  <c r="C21" i="4"/>
  <c r="F21" i="4" s="1"/>
  <c r="C25" i="4"/>
  <c r="F25" i="4" s="1"/>
  <c r="C29" i="4"/>
  <c r="F29" i="4" s="1"/>
  <c r="C33" i="4"/>
  <c r="F33" i="4" s="1"/>
  <c r="C37" i="4"/>
  <c r="F37" i="4" s="1"/>
  <c r="C41" i="4"/>
  <c r="F41" i="4" s="1"/>
  <c r="C46" i="4"/>
  <c r="F46" i="4" s="1"/>
  <c r="C50" i="4"/>
  <c r="F50" i="4" s="1"/>
  <c r="C54" i="4"/>
  <c r="F54" i="4" s="1"/>
  <c r="C58" i="4"/>
  <c r="F58" i="4" s="1"/>
  <c r="C18" i="4"/>
  <c r="F18" i="4" s="1"/>
  <c r="C22" i="4"/>
  <c r="F22" i="4" s="1"/>
  <c r="C26" i="4"/>
  <c r="F26" i="4" s="1"/>
  <c r="C30" i="4"/>
  <c r="F30" i="4" s="1"/>
  <c r="C34" i="4"/>
  <c r="F34" i="4" s="1"/>
  <c r="C38" i="4"/>
  <c r="F38" i="4" s="1"/>
  <c r="C42" i="4"/>
  <c r="F42" i="4" s="1"/>
  <c r="C43" i="4"/>
  <c r="F43" i="4" s="1"/>
  <c r="C47" i="4"/>
  <c r="F47" i="4" s="1"/>
  <c r="C51" i="4"/>
  <c r="F51" i="4" s="1"/>
  <c r="C55" i="4"/>
  <c r="F55" i="4" s="1"/>
  <c r="C59" i="4"/>
  <c r="F59" i="4" s="1"/>
  <c r="C19" i="4"/>
  <c r="F19" i="4" s="1"/>
  <c r="C23" i="4"/>
  <c r="F23" i="4" s="1"/>
  <c r="C27" i="4"/>
  <c r="F27" i="4" s="1"/>
  <c r="C31" i="4"/>
  <c r="F31" i="4" s="1"/>
  <c r="C35" i="4"/>
  <c r="F35" i="4" s="1"/>
  <c r="C39" i="4"/>
  <c r="F39" i="4" s="1"/>
  <c r="C8" i="4"/>
  <c r="F8" i="4" s="1"/>
  <c r="C12" i="4"/>
  <c r="F12" i="4" s="1"/>
  <c r="C16" i="4"/>
  <c r="F16" i="4" s="1"/>
  <c r="C5" i="4"/>
  <c r="F5" i="4" s="1"/>
  <c r="C9" i="4"/>
  <c r="F9" i="4" s="1"/>
  <c r="C13" i="4"/>
  <c r="F13" i="4" s="1"/>
  <c r="C2" i="4"/>
  <c r="F2" i="4" s="1"/>
  <c r="C3" i="4"/>
  <c r="F3" i="4" s="1"/>
  <c r="C6" i="4"/>
  <c r="F6" i="4" s="1"/>
  <c r="C10" i="4"/>
  <c r="F10" i="4" s="1"/>
  <c r="C14" i="4"/>
  <c r="F14" i="4" s="1"/>
  <c r="C4" i="4"/>
  <c r="F4" i="4" s="1"/>
  <c r="C7" i="4"/>
  <c r="F7" i="4" s="1"/>
  <c r="C11" i="4"/>
  <c r="F11" i="4" s="1"/>
  <c r="C15" i="4"/>
  <c r="F15" i="4" s="1"/>
  <c r="D12" i="3"/>
  <c r="D13" i="3" s="1"/>
  <c r="H3" i="4" l="1"/>
  <c r="D17" i="3" s="1"/>
  <c r="N7" i="7"/>
  <c r="N2" i="7" s="1"/>
  <c r="H2" i="7"/>
  <c r="H1" i="4"/>
  <c r="E12" i="3"/>
  <c r="E13" i="3" s="1"/>
  <c r="F12" i="3" s="1"/>
  <c r="F13" i="3" s="1"/>
  <c r="H2" i="2" l="1"/>
  <c r="C18" i="3" s="1"/>
  <c r="H2" i="1"/>
  <c r="B18" i="3" s="1"/>
  <c r="H18" i="3" l="1"/>
  <c r="C4" i="3"/>
  <c r="J2" i="2" l="1"/>
  <c r="J1" i="2" l="1"/>
  <c r="M1" i="5" l="1"/>
  <c r="M1" i="1"/>
  <c r="M1" i="2"/>
  <c r="J1" i="1" l="1"/>
  <c r="B4" i="3" l="1"/>
  <c r="C1" i="2" l="1"/>
  <c r="C1" i="1"/>
  <c r="E4" i="3"/>
  <c r="J2" i="5"/>
  <c r="J4" i="5" s="1"/>
  <c r="E5" i="3" s="1"/>
  <c r="J1" i="5"/>
  <c r="E2" i="3" s="1"/>
  <c r="D5" i="3"/>
  <c r="D2" i="3"/>
  <c r="C10" i="2"/>
  <c r="F10" i="2" s="1"/>
  <c r="J4" i="2"/>
  <c r="C5" i="3" s="1"/>
  <c r="C2" i="3"/>
  <c r="C6" i="2" l="1"/>
  <c r="F6" i="2" s="1"/>
  <c r="C72" i="2"/>
  <c r="F72" i="2" s="1"/>
  <c r="C3" i="2"/>
  <c r="F3" i="2" s="1"/>
  <c r="C70" i="2"/>
  <c r="F70" i="2" s="1"/>
  <c r="C71" i="2"/>
  <c r="F71" i="2" s="1"/>
  <c r="C63" i="2"/>
  <c r="F63" i="2" s="1"/>
  <c r="C67" i="2"/>
  <c r="F67" i="2" s="1"/>
  <c r="C65" i="2"/>
  <c r="F65" i="2" s="1"/>
  <c r="C64" i="2"/>
  <c r="F64" i="2" s="1"/>
  <c r="C68" i="2"/>
  <c r="F68" i="2" s="1"/>
  <c r="C69" i="2"/>
  <c r="F69" i="2" s="1"/>
  <c r="C66" i="2"/>
  <c r="F66" i="2" s="1"/>
  <c r="C62" i="2"/>
  <c r="F62" i="2" s="1"/>
  <c r="C7" i="2"/>
  <c r="F7" i="2" s="1"/>
  <c r="C8" i="2"/>
  <c r="F8" i="2" s="1"/>
  <c r="C4" i="2"/>
  <c r="F4" i="2" s="1"/>
  <c r="C2" i="2"/>
  <c r="F2" i="2" s="1"/>
  <c r="C5" i="2"/>
  <c r="F5" i="2" s="1"/>
  <c r="C9" i="2"/>
  <c r="F9" i="2" s="1"/>
  <c r="C13" i="2"/>
  <c r="F13" i="2" s="1"/>
  <c r="C17" i="2"/>
  <c r="F17" i="2" s="1"/>
  <c r="C14" i="2"/>
  <c r="F14" i="2" s="1"/>
  <c r="C15" i="2"/>
  <c r="F15" i="2" s="1"/>
  <c r="C19" i="2"/>
  <c r="F19" i="2" s="1"/>
  <c r="C23" i="2"/>
  <c r="F23" i="2" s="1"/>
  <c r="C27" i="2"/>
  <c r="F27" i="2" s="1"/>
  <c r="C31" i="2"/>
  <c r="F31" i="2" s="1"/>
  <c r="C35" i="2"/>
  <c r="F35" i="2" s="1"/>
  <c r="C39" i="2"/>
  <c r="F39" i="2" s="1"/>
  <c r="C43" i="2"/>
  <c r="F43" i="2" s="1"/>
  <c r="C47" i="2"/>
  <c r="F47" i="2" s="1"/>
  <c r="C51" i="2"/>
  <c r="F51" i="2" s="1"/>
  <c r="C55" i="2"/>
  <c r="F55" i="2" s="1"/>
  <c r="C20" i="2"/>
  <c r="F20" i="2" s="1"/>
  <c r="C24" i="2"/>
  <c r="F24" i="2" s="1"/>
  <c r="C28" i="2"/>
  <c r="F28" i="2" s="1"/>
  <c r="C32" i="2"/>
  <c r="F32" i="2" s="1"/>
  <c r="C36" i="2"/>
  <c r="F36" i="2" s="1"/>
  <c r="C40" i="2"/>
  <c r="F40" i="2" s="1"/>
  <c r="C44" i="2"/>
  <c r="F44" i="2" s="1"/>
  <c r="C48" i="2"/>
  <c r="F48" i="2" s="1"/>
  <c r="C52" i="2"/>
  <c r="F52" i="2" s="1"/>
  <c r="C56" i="2"/>
  <c r="F56" i="2" s="1"/>
  <c r="C59" i="2"/>
  <c r="F59" i="2" s="1"/>
  <c r="C21" i="2"/>
  <c r="F21" i="2" s="1"/>
  <c r="C25" i="2"/>
  <c r="F25" i="2" s="1"/>
  <c r="C29" i="2"/>
  <c r="F29" i="2" s="1"/>
  <c r="C33" i="2"/>
  <c r="F33" i="2" s="1"/>
  <c r="C37" i="2"/>
  <c r="F37" i="2" s="1"/>
  <c r="C41" i="2"/>
  <c r="F41" i="2" s="1"/>
  <c r="C45" i="2"/>
  <c r="F45" i="2" s="1"/>
  <c r="C49" i="2"/>
  <c r="F49" i="2" s="1"/>
  <c r="C53" i="2"/>
  <c r="F53" i="2" s="1"/>
  <c r="C57" i="2"/>
  <c r="F57" i="2" s="1"/>
  <c r="C60" i="2"/>
  <c r="F60" i="2" s="1"/>
  <c r="C18" i="2"/>
  <c r="F18" i="2" s="1"/>
  <c r="C22" i="2"/>
  <c r="F22" i="2" s="1"/>
  <c r="C26" i="2"/>
  <c r="F26" i="2" s="1"/>
  <c r="C30" i="2"/>
  <c r="F30" i="2" s="1"/>
  <c r="C34" i="2"/>
  <c r="F34" i="2" s="1"/>
  <c r="C38" i="2"/>
  <c r="F38" i="2" s="1"/>
  <c r="C42" i="2"/>
  <c r="F42" i="2" s="1"/>
  <c r="C46" i="2"/>
  <c r="F46" i="2" s="1"/>
  <c r="C50" i="2"/>
  <c r="F50" i="2" s="1"/>
  <c r="C54" i="2"/>
  <c r="F54" i="2" s="1"/>
  <c r="C58" i="2"/>
  <c r="F58" i="2" s="1"/>
  <c r="C61" i="2"/>
  <c r="F61" i="2" s="1"/>
  <c r="C16" i="2"/>
  <c r="F16" i="2" s="1"/>
  <c r="C11" i="2"/>
  <c r="F11" i="2" s="1"/>
  <c r="G4" i="3"/>
  <c r="E3" i="3"/>
  <c r="D3" i="3"/>
  <c r="H4" i="3"/>
  <c r="C64" i="1"/>
  <c r="F64" i="1" s="1"/>
  <c r="C65" i="1"/>
  <c r="F65" i="1" s="1"/>
  <c r="C66" i="1"/>
  <c r="F66" i="1" s="1"/>
  <c r="C46" i="1"/>
  <c r="F46" i="1" s="1"/>
  <c r="C50" i="1"/>
  <c r="F50" i="1" s="1"/>
  <c r="C54" i="1"/>
  <c r="F54" i="1" s="1"/>
  <c r="C52" i="1"/>
  <c r="F52" i="1" s="1"/>
  <c r="C53" i="1"/>
  <c r="F53" i="1" s="1"/>
  <c r="C57" i="1"/>
  <c r="F57" i="1" s="1"/>
  <c r="C47" i="1"/>
  <c r="F47" i="1" s="1"/>
  <c r="C51" i="1"/>
  <c r="F51" i="1" s="1"/>
  <c r="C55" i="1"/>
  <c r="F55" i="1" s="1"/>
  <c r="C48" i="1"/>
  <c r="F48" i="1" s="1"/>
  <c r="C56" i="1"/>
  <c r="F56" i="1" s="1"/>
  <c r="C49" i="1"/>
  <c r="F49" i="1" s="1"/>
  <c r="C12" i="2"/>
  <c r="F12" i="2" s="1"/>
  <c r="C3" i="3"/>
  <c r="J2" i="1"/>
  <c r="B2" i="3"/>
  <c r="G2" i="3" s="1"/>
  <c r="H3" i="2" l="1"/>
  <c r="C17" i="3" s="1"/>
  <c r="H1" i="2"/>
  <c r="C6" i="3" s="1"/>
  <c r="H1" i="5"/>
  <c r="E6" i="3" s="1"/>
  <c r="D6" i="3"/>
  <c r="J4" i="1"/>
  <c r="B5" i="3" s="1"/>
  <c r="G5" i="3" s="1"/>
  <c r="B3" i="3"/>
  <c r="G3" i="3" s="1"/>
  <c r="C58" i="1"/>
  <c r="F58" i="1" s="1"/>
  <c r="C62" i="1"/>
  <c r="F62" i="1" s="1"/>
  <c r="C3" i="1"/>
  <c r="F3" i="1" s="1"/>
  <c r="C4" i="1"/>
  <c r="F4" i="1" s="1"/>
  <c r="C5" i="1"/>
  <c r="F5" i="1" s="1"/>
  <c r="C6" i="1"/>
  <c r="F6" i="1" s="1"/>
  <c r="C7" i="1"/>
  <c r="F7" i="1" s="1"/>
  <c r="C8" i="1"/>
  <c r="F8" i="1" s="1"/>
  <c r="C9" i="1"/>
  <c r="F9" i="1" s="1"/>
  <c r="C10" i="1"/>
  <c r="F10" i="1" s="1"/>
  <c r="C11" i="1"/>
  <c r="F11" i="1" s="1"/>
  <c r="C12" i="1"/>
  <c r="F12" i="1" s="1"/>
  <c r="C13" i="1"/>
  <c r="F13" i="1" s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63" i="1"/>
  <c r="F63" i="1" s="1"/>
  <c r="C22" i="1"/>
  <c r="F22" i="1" s="1"/>
  <c r="C59" i="1"/>
  <c r="F59" i="1" s="1"/>
  <c r="C23" i="1"/>
  <c r="F23" i="1" s="1"/>
  <c r="C24" i="1"/>
  <c r="F24" i="1" s="1"/>
  <c r="C25" i="1"/>
  <c r="F25" i="1" s="1"/>
  <c r="C26" i="1"/>
  <c r="F26" i="1" s="1"/>
  <c r="C27" i="1"/>
  <c r="F27" i="1" s="1"/>
  <c r="C28" i="1"/>
  <c r="F28" i="1" s="1"/>
  <c r="C29" i="1"/>
  <c r="F29" i="1" s="1"/>
  <c r="C30" i="1"/>
  <c r="F30" i="1" s="1"/>
  <c r="C60" i="1"/>
  <c r="F60" i="1" s="1"/>
  <c r="C31" i="1"/>
  <c r="F31" i="1" s="1"/>
  <c r="C32" i="1"/>
  <c r="F32" i="1" s="1"/>
  <c r="C33" i="1"/>
  <c r="F33" i="1" s="1"/>
  <c r="C34" i="1"/>
  <c r="F34" i="1" s="1"/>
  <c r="C35" i="1"/>
  <c r="F35" i="1" s="1"/>
  <c r="C36" i="1"/>
  <c r="F36" i="1" s="1"/>
  <c r="C37" i="1"/>
  <c r="F37" i="1" s="1"/>
  <c r="C38" i="1"/>
  <c r="F38" i="1" s="1"/>
  <c r="C39" i="1"/>
  <c r="F39" i="1" s="1"/>
  <c r="C61" i="1"/>
  <c r="F61" i="1" s="1"/>
  <c r="C40" i="1"/>
  <c r="F40" i="1" s="1"/>
  <c r="C41" i="1"/>
  <c r="F41" i="1" s="1"/>
  <c r="C42" i="1"/>
  <c r="F42" i="1" s="1"/>
  <c r="C43" i="1"/>
  <c r="F43" i="1" s="1"/>
  <c r="C44" i="1"/>
  <c r="F44" i="1" s="1"/>
  <c r="C45" i="1"/>
  <c r="F45" i="1" s="1"/>
  <c r="C2" i="1"/>
  <c r="F2" i="1" s="1"/>
  <c r="C9" i="3" l="1"/>
  <c r="C10" i="3"/>
  <c r="E9" i="3"/>
  <c r="E10" i="3"/>
  <c r="D9" i="3"/>
  <c r="D10" i="3"/>
  <c r="H3" i="1"/>
  <c r="B17" i="3" s="1"/>
  <c r="H17" i="3" s="1"/>
  <c r="H3" i="3"/>
  <c r="H1" i="1"/>
  <c r="B6" i="3" s="1"/>
  <c r="G6" i="3" s="1"/>
  <c r="B10" i="3" l="1"/>
  <c r="G10" i="3" s="1"/>
  <c r="B9" i="3"/>
  <c r="G9" i="3" s="1"/>
  <c r="H6" i="3"/>
  <c r="H9" i="3" l="1"/>
  <c r="C14" i="3"/>
  <c r="D14" i="3"/>
  <c r="E14" i="3"/>
</calcChain>
</file>

<file path=xl/sharedStrings.xml><?xml version="1.0" encoding="utf-8"?>
<sst xmlns="http://schemas.openxmlformats.org/spreadsheetml/2006/main" count="537" uniqueCount="129">
  <si>
    <t>Anna Seger</t>
  </si>
  <si>
    <t>Janne Büscher</t>
  </si>
  <si>
    <t>Finja Mangler</t>
  </si>
  <si>
    <t>Lavinia Horning</t>
  </si>
  <si>
    <t>Moritz Weis</t>
  </si>
  <si>
    <t>Moritz Möllers</t>
  </si>
  <si>
    <t>Jona Böhler</t>
  </si>
  <si>
    <t>Mirco Ludwig</t>
  </si>
  <si>
    <t>Thomas Isele</t>
  </si>
  <si>
    <t>Justus Seger</t>
  </si>
  <si>
    <t>Maja Schilling</t>
  </si>
  <si>
    <t>Ole Giese</t>
  </si>
  <si>
    <t>Felix Kimpel</t>
  </si>
  <si>
    <t>Lilly Roser</t>
  </si>
  <si>
    <t>Moritz Wiesler</t>
  </si>
  <si>
    <t>Lina Ruf</t>
  </si>
  <si>
    <t>Dennis Möllinger</t>
  </si>
  <si>
    <t>Nele Büssing</t>
  </si>
  <si>
    <t>Lisa Froese</t>
  </si>
  <si>
    <t>Lilly Wiesler</t>
  </si>
  <si>
    <t>Chiara Horning</t>
  </si>
  <si>
    <t>Paula Krämer</t>
  </si>
  <si>
    <t>Robin Holz</t>
  </si>
  <si>
    <t>Luisa Seifritz</t>
  </si>
  <si>
    <t>Ari Walz</t>
  </si>
  <si>
    <t>Alika Will</t>
  </si>
  <si>
    <t>Moritz Waibel</t>
  </si>
  <si>
    <t>Ramon Franz</t>
  </si>
  <si>
    <t>Bela Walz</t>
  </si>
  <si>
    <t>Paul Schirrmeister</t>
  </si>
  <si>
    <t>Luca Hummel</t>
  </si>
  <si>
    <t>Sophie Hummel</t>
  </si>
  <si>
    <t>Ann-Katrin Schwietale</t>
  </si>
  <si>
    <t>Valentin Ruh</t>
  </si>
  <si>
    <t>Tobias Würth</t>
  </si>
  <si>
    <t>Moritz Krämer</t>
  </si>
  <si>
    <t>Moritz Hummel</t>
  </si>
  <si>
    <t>Romi Herrmann</t>
  </si>
  <si>
    <t>Charlotte von Maltzahn</t>
  </si>
  <si>
    <t>Pius Burger</t>
  </si>
  <si>
    <t>Greta Hecht</t>
  </si>
  <si>
    <t>Lina Herrmann</t>
  </si>
  <si>
    <t>Matteo Burger</t>
  </si>
  <si>
    <t>Johanna Koch</t>
  </si>
  <si>
    <t>Leon Thoma</t>
  </si>
  <si>
    <t>Yannis Althauser</t>
  </si>
  <si>
    <t>Noah Mecklenburg</t>
  </si>
  <si>
    <t>Leon Laule</t>
  </si>
  <si>
    <t>Vanessa Möllinger</t>
  </si>
  <si>
    <t>Wilson Klausmann</t>
  </si>
  <si>
    <t>Josef Gutmann</t>
  </si>
  <si>
    <t>Tim Behringer</t>
  </si>
  <si>
    <t>Leo Scherer</t>
  </si>
  <si>
    <t>Sophia Stahl</t>
  </si>
  <si>
    <t>Merlin Weiler</t>
  </si>
  <si>
    <t>Jan Hecht</t>
  </si>
  <si>
    <t>Paulina Fingerle</t>
  </si>
  <si>
    <t>Name</t>
  </si>
  <si>
    <t>Total</t>
  </si>
  <si>
    <t>#Training</t>
  </si>
  <si>
    <t>Kinder im Training:</t>
  </si>
  <si>
    <t>Training Teilnahme:</t>
  </si>
  <si>
    <t>Julian Fingerle</t>
  </si>
  <si>
    <t>Franziska Sauter</t>
  </si>
  <si>
    <t>Kinder pro Training (Durschn.):</t>
  </si>
  <si>
    <t>Schneetraining im Dezember:</t>
  </si>
  <si>
    <t>Schneetraining pro Monat:</t>
  </si>
  <si>
    <t>Mika Knöll</t>
  </si>
  <si>
    <t>Einnahmen</t>
  </si>
  <si>
    <t>Schneetraining im Mrz:</t>
  </si>
  <si>
    <t>Schneetraining im Feb:</t>
  </si>
  <si>
    <t>Schneetraining im Jan.:</t>
  </si>
  <si>
    <t>Training Geb.</t>
  </si>
  <si>
    <t>Ausgaben für Trainer:</t>
  </si>
  <si>
    <t>Budget SVS</t>
  </si>
  <si>
    <t>Max Schilling</t>
  </si>
  <si>
    <t>Janina Franz</t>
  </si>
  <si>
    <t>Lino Paradelo Heineke</t>
  </si>
  <si>
    <t>Pirmin Burger</t>
  </si>
  <si>
    <t>Oskar Scherer</t>
  </si>
  <si>
    <t>Robin Seifritz</t>
  </si>
  <si>
    <t>Durschn./Monat</t>
  </si>
  <si>
    <t>Trainer Ausgaben:</t>
  </si>
  <si>
    <t>Ausgaben Trainer - Train. Geb.</t>
  </si>
  <si>
    <t>Patrick Bolle</t>
  </si>
  <si>
    <t>Henri von Maltzahn</t>
  </si>
  <si>
    <t>Tobias Sigwart</t>
  </si>
  <si>
    <t>Christoph Sigwart</t>
  </si>
  <si>
    <t>Annalisa Valasek</t>
  </si>
  <si>
    <t>Jakob Baum</t>
  </si>
  <si>
    <t>Kto.:</t>
  </si>
  <si>
    <t>Blz.:</t>
  </si>
  <si>
    <t>680 501 01</t>
  </si>
  <si>
    <t>IBAN:</t>
  </si>
  <si>
    <t>DE35 6805 0101 0013 7987 32</t>
  </si>
  <si>
    <t>Pauline Kimpel</t>
  </si>
  <si>
    <t>Nele Hug</t>
  </si>
  <si>
    <t>Jannes Mecklenburg</t>
  </si>
  <si>
    <t>Lina-Marie Schwietale</t>
  </si>
  <si>
    <t>Electra Weiler</t>
  </si>
  <si>
    <t>Maja Böhler</t>
  </si>
  <si>
    <t>Bezahlt</t>
  </si>
  <si>
    <t>Betrag</t>
  </si>
  <si>
    <t>offen</t>
  </si>
  <si>
    <t>Offen</t>
  </si>
  <si>
    <t>Offfen</t>
  </si>
  <si>
    <t>Einnahmen % von Train.Kosten</t>
  </si>
  <si>
    <t>Rest Budget SVS</t>
  </si>
  <si>
    <t>Rest Budget incl. Train Geb.</t>
  </si>
  <si>
    <t>Moritz Rombach</t>
  </si>
  <si>
    <t>Lotti Braith</t>
  </si>
  <si>
    <t>Max Braith</t>
  </si>
  <si>
    <t>Jule Büssing</t>
  </si>
  <si>
    <t>Lennard Sauter</t>
  </si>
  <si>
    <t>Kto. Regio West - Mathias Hecht / bei Sparkasse Freiburg</t>
  </si>
  <si>
    <t>Dieter Andris</t>
  </si>
  <si>
    <t>Wolfgang Burger</t>
  </si>
  <si>
    <t>Berno Willmann</t>
  </si>
  <si>
    <t>Dez 17</t>
  </si>
  <si>
    <t>Jan 18</t>
  </si>
  <si>
    <t>Feb 18</t>
  </si>
  <si>
    <t>Mrz 18</t>
  </si>
  <si>
    <t>Apr 18</t>
  </si>
  <si>
    <t>Bez. Dez 17</t>
  </si>
  <si>
    <t>Bez. Jan. 18</t>
  </si>
  <si>
    <t>Bez. Feb. 18</t>
  </si>
  <si>
    <t>Bez. Mrz 18</t>
  </si>
  <si>
    <t>Ralf Seifritz</t>
  </si>
  <si>
    <t>Georg Höflinger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</si>
</sst>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0" fillId="0" borderId="3" xfId="0" applyBorder="1"/>
    <xf numFmtId="0" fontId="0" fillId="4" borderId="4" xfId="0" applyFill="1" applyBorder="1"/>
    <xf numFmtId="0" fontId="0" fillId="4" borderId="5" xfId="0" applyFill="1" applyBorder="1"/>
    <xf numFmtId="1" fontId="0" fillId="4" borderId="5" xfId="0" applyNumberFormat="1" applyFill="1" applyBorder="1"/>
    <xf numFmtId="164" fontId="2" fillId="3" borderId="6" xfId="0" applyNumberFormat="1" applyFont="1" applyFill="1" applyBorder="1"/>
    <xf numFmtId="0" fontId="2" fillId="2" borderId="7" xfId="0" applyFont="1" applyFill="1" applyBorder="1"/>
    <xf numFmtId="17" fontId="2" fillId="2" borderId="7" xfId="0" applyNumberFormat="1" applyFont="1" applyFill="1" applyBorder="1" applyAlignment="1">
      <alignment horizontal="center"/>
    </xf>
    <xf numFmtId="17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4" fontId="0" fillId="5" borderId="16" xfId="1" applyFont="1" applyFill="1" applyBorder="1" applyAlignment="1">
      <alignment horizontal="center"/>
    </xf>
    <xf numFmtId="44" fontId="0" fillId="5" borderId="13" xfId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2" fillId="5" borderId="14" xfId="1" applyFont="1" applyFill="1" applyBorder="1" applyAlignment="1">
      <alignment horizontal="center"/>
    </xf>
    <xf numFmtId="0" fontId="2" fillId="5" borderId="10" xfId="0" applyFont="1" applyFill="1" applyBorder="1"/>
    <xf numFmtId="0" fontId="2" fillId="0" borderId="10" xfId="0" applyFont="1" applyBorder="1"/>
    <xf numFmtId="0" fontId="2" fillId="5" borderId="12" xfId="0" applyFont="1" applyFill="1" applyBorder="1"/>
    <xf numFmtId="1" fontId="2" fillId="0" borderId="11" xfId="0" applyNumberFormat="1" applyFont="1" applyBorder="1" applyAlignment="1">
      <alignment horizontal="center"/>
    </xf>
    <xf numFmtId="1" fontId="2" fillId="5" borderId="11" xfId="0" applyNumberFormat="1" applyFont="1" applyFill="1" applyBorder="1" applyAlignment="1">
      <alignment horizontal="center"/>
    </xf>
    <xf numFmtId="0" fontId="0" fillId="0" borderId="15" xfId="0" applyBorder="1"/>
    <xf numFmtId="164" fontId="0" fillId="0" borderId="11" xfId="2" applyNumberFormat="1" applyFont="1" applyBorder="1"/>
    <xf numFmtId="0" fontId="0" fillId="0" borderId="16" xfId="0" applyBorder="1"/>
    <xf numFmtId="164" fontId="0" fillId="0" borderId="14" xfId="2" applyNumberFormat="1" applyFont="1" applyBorder="1"/>
    <xf numFmtId="0" fontId="2" fillId="6" borderId="17" xfId="0" applyFont="1" applyFill="1" applyBorder="1"/>
    <xf numFmtId="164" fontId="2" fillId="6" borderId="18" xfId="2" applyNumberFormat="1" applyFont="1" applyFill="1" applyBorder="1"/>
    <xf numFmtId="44" fontId="2" fillId="0" borderId="11" xfId="1" applyFont="1" applyBorder="1" applyAlignment="1">
      <alignment horizontal="center"/>
    </xf>
    <xf numFmtId="9" fontId="0" fillId="5" borderId="15" xfId="2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5" borderId="7" xfId="0" applyFont="1" applyFill="1" applyBorder="1"/>
    <xf numFmtId="164" fontId="0" fillId="5" borderId="17" xfId="0" applyNumberFormat="1" applyFill="1" applyBorder="1" applyAlignment="1">
      <alignment horizontal="center"/>
    </xf>
    <xf numFmtId="164" fontId="0" fillId="5" borderId="19" xfId="0" applyNumberFormat="1" applyFill="1" applyBorder="1" applyAlignment="1">
      <alignment horizontal="center"/>
    </xf>
    <xf numFmtId="44" fontId="2" fillId="5" borderId="18" xfId="1" applyFont="1" applyFill="1" applyBorder="1" applyAlignment="1">
      <alignment horizontal="center"/>
    </xf>
    <xf numFmtId="9" fontId="2" fillId="5" borderId="11" xfId="2" applyFont="1" applyFill="1" applyBorder="1" applyAlignment="1">
      <alignment horizontal="center"/>
    </xf>
    <xf numFmtId="0" fontId="0" fillId="5" borderId="0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20" xfId="0" applyFill="1" applyBorder="1"/>
    <xf numFmtId="0" fontId="0" fillId="5" borderId="12" xfId="0" applyFill="1" applyBorder="1"/>
    <xf numFmtId="0" fontId="0" fillId="5" borderId="21" xfId="0" applyFill="1" applyBorder="1"/>
    <xf numFmtId="0" fontId="0" fillId="5" borderId="22" xfId="0" applyFill="1" applyBorder="1"/>
    <xf numFmtId="14" fontId="0" fillId="0" borderId="0" xfId="0" applyNumberFormat="1"/>
    <xf numFmtId="0" fontId="0" fillId="4" borderId="23" xfId="0" applyFill="1" applyBorder="1"/>
    <xf numFmtId="0" fontId="2" fillId="3" borderId="7" xfId="0" applyFont="1" applyFill="1" applyBorder="1"/>
    <xf numFmtId="164" fontId="2" fillId="3" borderId="8" xfId="0" applyNumberFormat="1" applyFont="1" applyFill="1" applyBorder="1"/>
    <xf numFmtId="0" fontId="0" fillId="8" borderId="16" xfId="0" applyFill="1" applyBorder="1"/>
    <xf numFmtId="44" fontId="0" fillId="8" borderId="14" xfId="0" applyNumberFormat="1" applyFill="1" applyBorder="1"/>
    <xf numFmtId="0" fontId="0" fillId="9" borderId="17" xfId="0" applyFill="1" applyBorder="1"/>
    <xf numFmtId="44" fontId="0" fillId="9" borderId="18" xfId="0" applyNumberFormat="1" applyFill="1" applyBorder="1"/>
    <xf numFmtId="0" fontId="0" fillId="9" borderId="12" xfId="0" applyFill="1" applyBorder="1"/>
    <xf numFmtId="44" fontId="0" fillId="9" borderId="21" xfId="0" applyNumberFormat="1" applyFill="1" applyBorder="1"/>
    <xf numFmtId="0" fontId="0" fillId="9" borderId="21" xfId="0" applyFill="1" applyBorder="1"/>
    <xf numFmtId="44" fontId="0" fillId="9" borderId="22" xfId="0" applyNumberFormat="1" applyFill="1" applyBorder="1"/>
    <xf numFmtId="0" fontId="0" fillId="8" borderId="1" xfId="0" applyFill="1" applyBorder="1"/>
    <xf numFmtId="44" fontId="0" fillId="8" borderId="6" xfId="0" applyNumberFormat="1" applyFill="1" applyBorder="1"/>
    <xf numFmtId="0" fontId="0" fillId="8" borderId="6" xfId="0" applyFill="1" applyBorder="1"/>
    <xf numFmtId="44" fontId="0" fillId="8" borderId="2" xfId="0" applyNumberFormat="1" applyFill="1" applyBorder="1"/>
    <xf numFmtId="0" fontId="2" fillId="8" borderId="24" xfId="0" applyFont="1" applyFill="1" applyBorder="1"/>
    <xf numFmtId="0" fontId="2" fillId="8" borderId="5" xfId="0" applyFont="1" applyFill="1" applyBorder="1"/>
    <xf numFmtId="0" fontId="2" fillId="8" borderId="4" xfId="0" applyFont="1" applyFill="1" applyBorder="1"/>
    <xf numFmtId="44" fontId="2" fillId="2" borderId="0" xfId="1" applyFont="1" applyFill="1"/>
    <xf numFmtId="14" fontId="2" fillId="2" borderId="0" xfId="1" applyNumberFormat="1" applyFont="1" applyFill="1"/>
    <xf numFmtId="44" fontId="0" fillId="0" borderId="22" xfId="1" applyFont="1" applyBorder="1"/>
    <xf numFmtId="0" fontId="2" fillId="7" borderId="7" xfId="0" applyFont="1" applyFill="1" applyBorder="1"/>
    <xf numFmtId="44" fontId="2" fillId="6" borderId="25" xfId="1" applyFont="1" applyFill="1" applyBorder="1" applyAlignment="1">
      <alignment horizontal="center"/>
    </xf>
    <xf numFmtId="44" fontId="2" fillId="6" borderId="26" xfId="1" applyFont="1" applyFill="1" applyBorder="1" applyAlignment="1">
      <alignment horizontal="center"/>
    </xf>
    <xf numFmtId="44" fontId="2" fillId="6" borderId="13" xfId="1" applyFont="1" applyFill="1" applyBorder="1" applyAlignment="1">
      <alignment horizontal="center"/>
    </xf>
    <xf numFmtId="44" fontId="2" fillId="5" borderId="27" xfId="1" applyFont="1" applyFill="1" applyBorder="1" applyAlignment="1">
      <alignment horizontal="center"/>
    </xf>
    <xf numFmtId="9" fontId="0" fillId="5" borderId="3" xfId="2" applyFont="1" applyFill="1" applyBorder="1" applyAlignment="1">
      <alignment horizontal="center"/>
    </xf>
    <xf numFmtId="44" fontId="2" fillId="5" borderId="28" xfId="1" applyFont="1" applyFill="1" applyBorder="1" applyAlignment="1">
      <alignment horizontal="center"/>
    </xf>
    <xf numFmtId="44" fontId="2" fillId="0" borderId="27" xfId="1" applyFont="1" applyBorder="1" applyAlignment="1">
      <alignment horizontal="center"/>
    </xf>
    <xf numFmtId="44" fontId="2" fillId="5" borderId="29" xfId="1" applyFont="1" applyFill="1" applyBorder="1" applyAlignment="1">
      <alignment horizontal="center"/>
    </xf>
    <xf numFmtId="44" fontId="0" fillId="0" borderId="0" xfId="1" applyFont="1"/>
    <xf numFmtId="0" fontId="3" fillId="10" borderId="0" xfId="0" applyFont="1" applyFill="1"/>
    <xf numFmtId="44" fontId="3" fillId="10" borderId="0" xfId="1" applyFont="1" applyFill="1"/>
    <xf numFmtId="164" fontId="3" fillId="10" borderId="0" xfId="0" applyNumberFormat="1" applyFont="1" applyFill="1"/>
    <xf numFmtId="165" fontId="3" fillId="10" borderId="0" xfId="0" applyNumberFormat="1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0" fillId="5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44" fontId="0" fillId="0" borderId="0" xfId="1" applyFont="1" applyFill="1"/>
    <xf numFmtId="164" fontId="0" fillId="0" borderId="0" xfId="0" applyNumberFormat="1" applyFill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44" fontId="0" fillId="0" borderId="3" xfId="1" applyFont="1" applyFill="1" applyBorder="1"/>
    <xf numFmtId="164" fontId="0" fillId="0" borderId="3" xfId="0" applyNumberFormat="1" applyFill="1" applyBorder="1"/>
  </cellXfs>
  <cellStyles count="3">
    <cellStyle name="Prozent" xfId="2" builtinId="5"/>
    <cellStyle name="Standard" xfId="0" builtinId="0"/>
    <cellStyle name="Währung" xfId="1" builtinId="4"/>
  </cellStyles>
  <dxfs count="10">
    <dxf>
      <font>
        <color rgb="FF006100"/>
      </font>
      <fill>
        <patternFill>
          <bgColor rgb="FFC6EFCE"/>
        </patternFill>
      </fill>
    </dxf>
    <dxf>
      <font>
        <color theme="5" tint="0.79998168889431442"/>
      </font>
      <numFmt numFmtId="2" formatCode="0.00"/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0.79998168889431442"/>
      </font>
      <numFmt numFmtId="2" formatCode="0.00"/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0.79998168889431442"/>
      </font>
      <numFmt numFmtId="2" formatCode="0.00"/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0.79998168889431442"/>
      </font>
      <numFmt numFmtId="2" formatCode="0.00"/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0.79998168889431442"/>
      </font>
      <numFmt numFmtId="2" formatCode="0.00"/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ining/Training%20Geb%20Regio%20Team%20ab%20Dez.%202017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ez. 2017"/>
      <sheetName val="Jan. 2018"/>
      <sheetName val="Feb. 2018"/>
      <sheetName val="Mrz. 2018"/>
    </sheetNames>
    <sheetDataSet>
      <sheetData sheetId="0">
        <row r="15">
          <cell r="B15">
            <v>4</v>
          </cell>
        </row>
      </sheetData>
      <sheetData sheetId="1">
        <row r="1">
          <cell r="J1">
            <v>2085.5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3" sqref="H3"/>
    </sheetView>
  </sheetViews>
  <sheetFormatPr baseColWidth="10" defaultRowHeight="14.35" x14ac:dyDescent="0.5"/>
  <cols>
    <col min="1" max="1" width="25.8203125" bestFit="1" customWidth="1"/>
    <col min="2" max="6" width="10.3515625" customWidth="1"/>
    <col min="7" max="7" width="14.234375" bestFit="1" customWidth="1"/>
  </cols>
  <sheetData>
    <row r="1" spans="1:8" x14ac:dyDescent="0.5">
      <c r="A1" s="11"/>
      <c r="B1" s="12">
        <v>43070</v>
      </c>
      <c r="C1" s="13">
        <v>43101</v>
      </c>
      <c r="D1" s="13">
        <v>43132</v>
      </c>
      <c r="E1" s="13">
        <v>43160</v>
      </c>
      <c r="F1" s="13">
        <v>43191</v>
      </c>
      <c r="G1" s="14" t="s">
        <v>81</v>
      </c>
      <c r="H1" s="14" t="s">
        <v>58</v>
      </c>
    </row>
    <row r="2" spans="1:8" x14ac:dyDescent="0.5">
      <c r="A2" s="26" t="s">
        <v>60</v>
      </c>
      <c r="B2" s="19">
        <f>'Dez. 2017'!J1</f>
        <v>65</v>
      </c>
      <c r="C2" s="20">
        <f>'Jan. 2018'!J1</f>
        <v>71</v>
      </c>
      <c r="D2" s="20">
        <f>'Feb. 2018'!J1</f>
        <v>60</v>
      </c>
      <c r="E2" s="20">
        <f>'Mrz. 2018'!J1</f>
        <v>27</v>
      </c>
      <c r="F2" s="20"/>
      <c r="G2" s="30">
        <f>AVERAGE(B2:D2)</f>
        <v>65.333333333333329</v>
      </c>
      <c r="H2" s="23"/>
    </row>
    <row r="3" spans="1:8" x14ac:dyDescent="0.5">
      <c r="A3" s="27" t="s">
        <v>61</v>
      </c>
      <c r="B3" s="15">
        <f>'Dez. 2017'!J2</f>
        <v>299</v>
      </c>
      <c r="C3" s="16">
        <f>'Jan. 2018'!J2</f>
        <v>298</v>
      </c>
      <c r="D3" s="16">
        <f>'Feb. 2018'!J2</f>
        <v>228</v>
      </c>
      <c r="E3" s="16">
        <f>'Mrz. 2018'!J2</f>
        <v>46</v>
      </c>
      <c r="F3" s="16"/>
      <c r="G3" s="29">
        <f>AVERAGE(B3:D3)</f>
        <v>275</v>
      </c>
      <c r="H3" s="24">
        <f>SUM(B3:F3)</f>
        <v>871</v>
      </c>
    </row>
    <row r="4" spans="1:8" x14ac:dyDescent="0.5">
      <c r="A4" s="26" t="s">
        <v>66</v>
      </c>
      <c r="B4" s="19">
        <f>'Dez. 2017'!J3</f>
        <v>16</v>
      </c>
      <c r="C4" s="20">
        <f>'Jan. 2018'!J3</f>
        <v>16</v>
      </c>
      <c r="D4" s="20">
        <v>15</v>
      </c>
      <c r="E4" s="20">
        <f>'Mrz. 2018'!J3</f>
        <v>16</v>
      </c>
      <c r="F4" s="20"/>
      <c r="G4" s="30">
        <f>AVERAGE(B4:F4)</f>
        <v>15.75</v>
      </c>
      <c r="H4" s="23">
        <f>SUM(B4:F4)</f>
        <v>63</v>
      </c>
    </row>
    <row r="5" spans="1:8" x14ac:dyDescent="0.5">
      <c r="A5" s="27" t="s">
        <v>64</v>
      </c>
      <c r="B5" s="17">
        <f>'Dez. 2017'!J4</f>
        <v>18.6875</v>
      </c>
      <c r="C5" s="18">
        <f>'Jan. 2018'!J4</f>
        <v>18.625</v>
      </c>
      <c r="D5" s="18">
        <f>'Feb. 2018'!J4</f>
        <v>15.2</v>
      </c>
      <c r="E5" s="18">
        <f>'Mrz. 2018'!J4</f>
        <v>2.875</v>
      </c>
      <c r="F5" s="16"/>
      <c r="G5" s="29">
        <f>AVERAGE(B5:D5)</f>
        <v>17.504166666666666</v>
      </c>
      <c r="H5" s="29"/>
    </row>
    <row r="6" spans="1:8" ht="14.7" thickBot="1" x14ac:dyDescent="0.55000000000000004">
      <c r="A6" s="28" t="s">
        <v>68</v>
      </c>
      <c r="B6" s="21">
        <f>'Dez. 2017'!H1</f>
        <v>1196</v>
      </c>
      <c r="C6" s="22">
        <f>'Jan. 2018'!H1</f>
        <v>1192</v>
      </c>
      <c r="D6" s="22">
        <f>'Feb. 2018'!H1</f>
        <v>912</v>
      </c>
      <c r="E6" s="22">
        <f>'Mrz. 2018'!H1</f>
        <v>184</v>
      </c>
      <c r="F6" s="22"/>
      <c r="G6" s="25">
        <f>AVERAGE(B6:D6)</f>
        <v>1100</v>
      </c>
      <c r="H6" s="25">
        <f>SUM(B6:F6)</f>
        <v>3484</v>
      </c>
    </row>
    <row r="7" spans="1:8" ht="14.7" thickBot="1" x14ac:dyDescent="0.55000000000000004"/>
    <row r="8" spans="1:8" x14ac:dyDescent="0.5">
      <c r="A8" s="41" t="s">
        <v>73</v>
      </c>
      <c r="B8" s="42">
        <f>'[1]Dez. 2017'!J1</f>
        <v>2085.5</v>
      </c>
      <c r="C8" s="43">
        <v>2580.6999999999998</v>
      </c>
      <c r="D8" s="43">
        <v>2000</v>
      </c>
      <c r="E8" s="43">
        <v>2000</v>
      </c>
      <c r="F8" s="43"/>
      <c r="G8" s="44"/>
      <c r="H8" s="83">
        <f>SUM(B8:F8)</f>
        <v>8666.2000000000007</v>
      </c>
    </row>
    <row r="9" spans="1:8" x14ac:dyDescent="0.5">
      <c r="A9" s="27" t="s">
        <v>83</v>
      </c>
      <c r="B9" s="39">
        <f>B8-B6</f>
        <v>889.5</v>
      </c>
      <c r="C9" s="40">
        <f>C8-C6</f>
        <v>1388.6999999999998</v>
      </c>
      <c r="D9" s="40">
        <f>D8-D6</f>
        <v>1088</v>
      </c>
      <c r="E9" s="40">
        <f>E8-E6</f>
        <v>1816</v>
      </c>
      <c r="F9" s="40"/>
      <c r="G9" s="37">
        <f>AVERAGE(B9:F9)</f>
        <v>1295.55</v>
      </c>
      <c r="H9" s="84">
        <f>SUM(B9:F9)</f>
        <v>5182.2</v>
      </c>
    </row>
    <row r="10" spans="1:8" x14ac:dyDescent="0.5">
      <c r="A10" s="26" t="s">
        <v>106</v>
      </c>
      <c r="B10" s="38">
        <f>B6/B8</f>
        <v>0.57348357707983699</v>
      </c>
      <c r="C10" s="82">
        <f>C6/C8</f>
        <v>0.4618901848335723</v>
      </c>
      <c r="D10" s="82">
        <f>D6/D8</f>
        <v>0.45600000000000002</v>
      </c>
      <c r="E10" s="82">
        <f>E6/E8</f>
        <v>9.1999999999999998E-2</v>
      </c>
      <c r="F10" s="20"/>
      <c r="G10" s="45">
        <f>AVERAGE(B10:D10)</f>
        <v>0.49712458730446979</v>
      </c>
      <c r="H10" s="81"/>
    </row>
    <row r="11" spans="1:8" x14ac:dyDescent="0.5">
      <c r="A11" s="27"/>
      <c r="B11" s="17"/>
      <c r="C11" s="18"/>
      <c r="D11" s="18"/>
      <c r="E11" s="18"/>
      <c r="F11" s="16"/>
      <c r="G11" s="37"/>
      <c r="H11" s="84"/>
    </row>
    <row r="12" spans="1:8" ht="14.7" thickBot="1" x14ac:dyDescent="0.55000000000000004">
      <c r="A12" s="28" t="s">
        <v>74</v>
      </c>
      <c r="B12" s="21">
        <v>0</v>
      </c>
      <c r="C12" s="22">
        <v>5811.8</v>
      </c>
      <c r="D12" s="22">
        <f>C13</f>
        <v>3231.1000000000004</v>
      </c>
      <c r="E12" s="22">
        <f>D13</f>
        <v>1231.1000000000004</v>
      </c>
      <c r="F12" s="22">
        <f>E13</f>
        <v>-768.89999999999964</v>
      </c>
      <c r="G12" s="25"/>
      <c r="H12" s="85"/>
    </row>
    <row r="13" spans="1:8" ht="14.7" thickBot="1" x14ac:dyDescent="0.55000000000000004">
      <c r="A13" s="77" t="s">
        <v>107</v>
      </c>
      <c r="B13" s="78">
        <v>0</v>
      </c>
      <c r="C13" s="78">
        <f>C12-C8</f>
        <v>3231.1000000000004</v>
      </c>
      <c r="D13" s="78">
        <f>D12-D8</f>
        <v>1231.1000000000004</v>
      </c>
      <c r="E13" s="78">
        <f>E12-E8</f>
        <v>-768.89999999999964</v>
      </c>
      <c r="F13" s="78">
        <f>F12-F8</f>
        <v>-768.89999999999964</v>
      </c>
      <c r="G13" s="79"/>
      <c r="H13" s="79"/>
    </row>
    <row r="14" spans="1:8" ht="14.7" thickBot="1" x14ac:dyDescent="0.55000000000000004">
      <c r="A14" s="73" t="s">
        <v>108</v>
      </c>
      <c r="B14" s="80"/>
      <c r="C14" s="80">
        <f>C13+$H$6</f>
        <v>6715.1</v>
      </c>
      <c r="D14" s="80">
        <f t="shared" ref="D14:E14" si="0">D13+$H$6</f>
        <v>4715.1000000000004</v>
      </c>
      <c r="E14" s="80">
        <f t="shared" si="0"/>
        <v>2715.1000000000004</v>
      </c>
      <c r="F14" s="80"/>
      <c r="G14" s="71"/>
      <c r="H14" s="72"/>
    </row>
    <row r="15" spans="1:8" ht="14.7" thickBot="1" x14ac:dyDescent="0.55000000000000004">
      <c r="A15" s="52" t="s">
        <v>72</v>
      </c>
      <c r="B15" s="76">
        <v>4</v>
      </c>
    </row>
    <row r="16" spans="1:8" ht="14.7" thickBot="1" x14ac:dyDescent="0.55000000000000004"/>
    <row r="17" spans="1:8" ht="14.7" thickBot="1" x14ac:dyDescent="0.55000000000000004">
      <c r="A17" s="67" t="s">
        <v>105</v>
      </c>
      <c r="B17" s="68">
        <f>'Dez. 2017'!H3</f>
        <v>218</v>
      </c>
      <c r="C17" s="68">
        <f>'Jan. 2018'!H3</f>
        <v>204</v>
      </c>
      <c r="D17" s="68">
        <f>'Feb. 2018'!H3</f>
        <v>912</v>
      </c>
      <c r="E17" s="68">
        <f>'Mrz. 2018'!H3</f>
        <v>184</v>
      </c>
      <c r="F17" s="69"/>
      <c r="G17" s="69"/>
      <c r="H17" s="70">
        <f>SUM(B17:G17)</f>
        <v>1518</v>
      </c>
    </row>
    <row r="18" spans="1:8" ht="14.7" thickBot="1" x14ac:dyDescent="0.55000000000000004">
      <c r="A18" s="63" t="s">
        <v>101</v>
      </c>
      <c r="B18" s="64">
        <f>'Dez. 2017'!H2</f>
        <v>978</v>
      </c>
      <c r="C18" s="64">
        <f>'Jan. 2018'!H2</f>
        <v>988</v>
      </c>
      <c r="D18" s="64">
        <f>'Feb. 2018'!H2</f>
        <v>0</v>
      </c>
      <c r="E18" s="64">
        <f>'Mrz. 2018'!H2</f>
        <v>0</v>
      </c>
      <c r="F18" s="65"/>
      <c r="G18" s="65"/>
      <c r="H18" s="66">
        <f>SUM(B18:G18)</f>
        <v>1966</v>
      </c>
    </row>
  </sheetData>
  <conditionalFormatting sqref="C13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D13: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C14:F14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B1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B1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workbookViewId="0">
      <selection activeCell="H2" sqref="H2"/>
    </sheetView>
  </sheetViews>
  <sheetFormatPr baseColWidth="10" defaultRowHeight="14.35" x14ac:dyDescent="0.5"/>
  <cols>
    <col min="1" max="1" width="19.3515625" bestFit="1" customWidth="1"/>
    <col min="2" max="4" width="10.8203125" style="2"/>
    <col min="5" max="5" width="10.8203125" style="2" customWidth="1"/>
    <col min="6" max="7" width="10.8203125" style="2"/>
    <col min="8" max="8" width="14.64453125" style="86" customWidth="1"/>
    <col min="9" max="12" width="10.8203125" style="86"/>
    <col min="13" max="14" width="10.8203125" style="1"/>
  </cols>
  <sheetData>
    <row r="1" spans="1:14" x14ac:dyDescent="0.5">
      <c r="A1" s="87" t="s">
        <v>57</v>
      </c>
      <c r="B1" s="91" t="s">
        <v>118</v>
      </c>
      <c r="C1" s="91" t="s">
        <v>119</v>
      </c>
      <c r="D1" s="91" t="s">
        <v>120</v>
      </c>
      <c r="E1" s="91" t="s">
        <v>121</v>
      </c>
      <c r="F1" s="91" t="s">
        <v>122</v>
      </c>
      <c r="G1" s="91" t="s">
        <v>58</v>
      </c>
      <c r="H1" s="88" t="s">
        <v>72</v>
      </c>
      <c r="I1" s="88" t="s">
        <v>123</v>
      </c>
      <c r="J1" s="88" t="s">
        <v>124</v>
      </c>
      <c r="K1" s="88" t="s">
        <v>125</v>
      </c>
      <c r="L1" s="88" t="s">
        <v>126</v>
      </c>
      <c r="M1" s="89" t="s">
        <v>101</v>
      </c>
      <c r="N1" s="89" t="s">
        <v>104</v>
      </c>
    </row>
    <row r="2" spans="1:14" x14ac:dyDescent="0.5">
      <c r="A2" s="87" t="s">
        <v>58</v>
      </c>
      <c r="B2" s="90">
        <f t="shared" ref="B2:L2" si="0">SUM(B3:B169)</f>
        <v>299</v>
      </c>
      <c r="C2" s="90">
        <f t="shared" si="0"/>
        <v>298</v>
      </c>
      <c r="D2" s="90">
        <f t="shared" si="0"/>
        <v>228</v>
      </c>
      <c r="E2" s="90">
        <f t="shared" si="0"/>
        <v>46</v>
      </c>
      <c r="F2" s="90">
        <f t="shared" si="0"/>
        <v>0</v>
      </c>
      <c r="G2" s="90">
        <f t="shared" si="0"/>
        <v>871</v>
      </c>
      <c r="H2" s="89">
        <f t="shared" si="0"/>
        <v>3484</v>
      </c>
      <c r="I2" s="89">
        <f t="shared" si="0"/>
        <v>978</v>
      </c>
      <c r="J2" s="89">
        <f t="shared" si="0"/>
        <v>988</v>
      </c>
      <c r="K2" s="89">
        <f t="shared" si="0"/>
        <v>0</v>
      </c>
      <c r="L2" s="89">
        <f t="shared" si="0"/>
        <v>0</v>
      </c>
      <c r="M2" s="89">
        <f>SUM(M3:M169)</f>
        <v>1966</v>
      </c>
      <c r="N2" s="89">
        <f>SUM(N3:N169)</f>
        <v>1518</v>
      </c>
    </row>
    <row r="3" spans="1:14" x14ac:dyDescent="0.5">
      <c r="A3" s="97" t="s">
        <v>0</v>
      </c>
      <c r="B3" s="98">
        <f>IFERROR(VLOOKUP(A3,'Dez. 2017'!A:B,2,0),0)</f>
        <v>11</v>
      </c>
      <c r="C3" s="98">
        <f>IFERROR(VLOOKUP(A3,'Jan. 2018'!A:B,2,0),0)</f>
        <v>9</v>
      </c>
      <c r="D3" s="98">
        <f>IFERROR(VLOOKUP(A3,'Feb. 2018'!A:B,2,0),0)</f>
        <v>9</v>
      </c>
      <c r="E3" s="98">
        <f>IFERROR(VLOOKUP(A3,'Mrz. 2018'!A:B,2,0),0)</f>
        <v>9</v>
      </c>
      <c r="F3" s="98"/>
      <c r="G3" s="98">
        <f>SUM(B3:F3)</f>
        <v>38</v>
      </c>
      <c r="H3" s="99">
        <f>G3*4</f>
        <v>152</v>
      </c>
      <c r="I3" s="99">
        <f>IFERROR(VLOOKUP(A3,'Dez. 2017'!A:F,5,0),0)</f>
        <v>44</v>
      </c>
      <c r="J3" s="99">
        <f>IFERROR(VLOOKUP(A3,'Jan. 2018'!A:E,5,0),0)</f>
        <v>36</v>
      </c>
      <c r="K3" s="99">
        <f>IFERROR(VLOOKUP(A3,'Feb. 2018'!A:E,5,0),0)</f>
        <v>0</v>
      </c>
      <c r="L3" s="99">
        <f>IFERROR(VLOOKUP(A3,'Mrz. 2018'!A:E,5,0),0)</f>
        <v>0</v>
      </c>
      <c r="M3" s="100">
        <f>SUM(I3:L3)</f>
        <v>80</v>
      </c>
      <c r="N3" s="100">
        <f>H3-M3</f>
        <v>72</v>
      </c>
    </row>
    <row r="4" spans="1:14" x14ac:dyDescent="0.5">
      <c r="A4" s="97" t="s">
        <v>7</v>
      </c>
      <c r="B4" s="98">
        <f>IFERROR(VLOOKUP(A4,'Dez. 2017'!A:B,2,0),0)</f>
        <v>8</v>
      </c>
      <c r="C4" s="98">
        <f>IFERROR(VLOOKUP(A4,'Jan. 2018'!A:B,2,0),0)</f>
        <v>6</v>
      </c>
      <c r="D4" s="98">
        <f>IFERROR(VLOOKUP(A4,'Feb. 2018'!A:B,2,0),0)</f>
        <v>7</v>
      </c>
      <c r="E4" s="98">
        <f>IFERROR(VLOOKUP(A4,'Mrz. 2018'!A:B,2,0),0)</f>
        <v>9</v>
      </c>
      <c r="F4" s="98"/>
      <c r="G4" s="98">
        <f>SUM(B4:F4)</f>
        <v>30</v>
      </c>
      <c r="H4" s="99">
        <f>G4*4</f>
        <v>120</v>
      </c>
      <c r="I4" s="99">
        <f>IFERROR(VLOOKUP(A4,'Dez. 2017'!A:F,5,0),0)</f>
        <v>32</v>
      </c>
      <c r="J4" s="99">
        <f>IFERROR(VLOOKUP(A4,'Jan. 2018'!A:E,5,0),0)</f>
        <v>24</v>
      </c>
      <c r="K4" s="99">
        <f>IFERROR(VLOOKUP(A4,'Feb. 2018'!A:E,5,0),0)</f>
        <v>0</v>
      </c>
      <c r="L4" s="99">
        <f>IFERROR(VLOOKUP(A4,'Mrz. 2018'!A:E,5,0),0)</f>
        <v>0</v>
      </c>
      <c r="M4" s="100">
        <f>SUM(I4:L4)</f>
        <v>56</v>
      </c>
      <c r="N4" s="100">
        <f>H4-M4</f>
        <v>64</v>
      </c>
    </row>
    <row r="5" spans="1:14" x14ac:dyDescent="0.5">
      <c r="A5" s="97" t="s">
        <v>6</v>
      </c>
      <c r="B5" s="98">
        <f>IFERROR(VLOOKUP(A5,'Dez. 2017'!A:B,2,0),0)</f>
        <v>10</v>
      </c>
      <c r="C5" s="98">
        <f>IFERROR(VLOOKUP(A5,'Jan. 2018'!A:B,2,0),0)</f>
        <v>9</v>
      </c>
      <c r="D5" s="98">
        <f>IFERROR(VLOOKUP(A5,'Feb. 2018'!A:B,2,0),0)</f>
        <v>8</v>
      </c>
      <c r="E5" s="98">
        <f>IFERROR(VLOOKUP(A5,'Mrz. 2018'!A:B,2,0),0)</f>
        <v>1</v>
      </c>
      <c r="F5" s="98"/>
      <c r="G5" s="98">
        <f>SUM(B5:F5)</f>
        <v>28</v>
      </c>
      <c r="H5" s="99">
        <f>G5*4</f>
        <v>112</v>
      </c>
      <c r="I5" s="99">
        <f>IFERROR(VLOOKUP(A5,'Dez. 2017'!A:F,5,0),0)</f>
        <v>0</v>
      </c>
      <c r="J5" s="99">
        <f>IFERROR(VLOOKUP(A5,'Jan. 2018'!A:E,5,0),0)</f>
        <v>0</v>
      </c>
      <c r="K5" s="99">
        <f>IFERROR(VLOOKUP(A5,'Feb. 2018'!A:E,5,0),0)</f>
        <v>0</v>
      </c>
      <c r="L5" s="99">
        <f>IFERROR(VLOOKUP(A5,'Mrz. 2018'!A:E,5,0),0)</f>
        <v>0</v>
      </c>
      <c r="M5" s="100">
        <f>SUM(I5:L5)</f>
        <v>0</v>
      </c>
      <c r="N5" s="100">
        <f>H5-M5</f>
        <v>112</v>
      </c>
    </row>
    <row r="6" spans="1:14" x14ac:dyDescent="0.5">
      <c r="A6" s="97" t="s">
        <v>15</v>
      </c>
      <c r="B6" s="98">
        <f>IFERROR(VLOOKUP(A6,'Dez. 2017'!A:B,2,0),0)</f>
        <v>6</v>
      </c>
      <c r="C6" s="98">
        <f>IFERROR(VLOOKUP(A6,'Jan. 2018'!A:B,2,0),0)</f>
        <v>9</v>
      </c>
      <c r="D6" s="98">
        <f>IFERROR(VLOOKUP(A6,'Feb. 2018'!A:B,2,0),0)</f>
        <v>10</v>
      </c>
      <c r="E6" s="98">
        <f>IFERROR(VLOOKUP(A6,'Mrz. 2018'!A:B,2,0),0)</f>
        <v>1</v>
      </c>
      <c r="F6" s="98"/>
      <c r="G6" s="98">
        <f>SUM(B6:F6)</f>
        <v>26</v>
      </c>
      <c r="H6" s="99">
        <f>G6*4</f>
        <v>104</v>
      </c>
      <c r="I6" s="99">
        <f>IFERROR(VLOOKUP(A6,'Dez. 2017'!A:F,5,0),0)</f>
        <v>24</v>
      </c>
      <c r="J6" s="99">
        <f>IFERROR(VLOOKUP(A6,'Jan. 2018'!A:E,5,0),0)</f>
        <v>36</v>
      </c>
      <c r="K6" s="99">
        <f>IFERROR(VLOOKUP(A6,'Feb. 2018'!A:E,5,0),0)</f>
        <v>0</v>
      </c>
      <c r="L6" s="99">
        <f>IFERROR(VLOOKUP(A6,'Mrz. 2018'!A:E,5,0),0)</f>
        <v>0</v>
      </c>
      <c r="M6" s="100">
        <f>SUM(I6:L6)</f>
        <v>60</v>
      </c>
      <c r="N6" s="100">
        <f>H6-M6</f>
        <v>44</v>
      </c>
    </row>
    <row r="7" spans="1:14" x14ac:dyDescent="0.5">
      <c r="A7" s="97" t="s">
        <v>25</v>
      </c>
      <c r="B7" s="98">
        <f>IFERROR(VLOOKUP(A7,'Dez. 2017'!A:B,2,0),0)</f>
        <v>6</v>
      </c>
      <c r="C7" s="98">
        <f>IFERROR(VLOOKUP(A7,'Jan. 2018'!A:B,2,0),0)</f>
        <v>8</v>
      </c>
      <c r="D7" s="98">
        <f>IFERROR(VLOOKUP(A7,'Feb. 2018'!A:B,2,0),0)</f>
        <v>10</v>
      </c>
      <c r="E7" s="98">
        <f>IFERROR(VLOOKUP(A7,'Mrz. 2018'!A:B,2,0),0)</f>
        <v>1</v>
      </c>
      <c r="F7" s="98"/>
      <c r="G7" s="98">
        <f>SUM(B7:F7)</f>
        <v>25</v>
      </c>
      <c r="H7" s="99">
        <f>G7*4</f>
        <v>100</v>
      </c>
      <c r="I7" s="99">
        <f>IFERROR(VLOOKUP(A7,'Dez. 2017'!A:F,5,0),0)</f>
        <v>24</v>
      </c>
      <c r="J7" s="99">
        <f>IFERROR(VLOOKUP(A7,'Jan. 2018'!A:E,5,0),0)</f>
        <v>32</v>
      </c>
      <c r="K7" s="99">
        <f>IFERROR(VLOOKUP(A7,'Feb. 2018'!A:E,5,0),0)</f>
        <v>0</v>
      </c>
      <c r="L7" s="99">
        <f>IFERROR(VLOOKUP(A7,'Mrz. 2018'!A:E,5,0),0)</f>
        <v>0</v>
      </c>
      <c r="M7" s="100">
        <f>SUM(I7:L7)</f>
        <v>56</v>
      </c>
      <c r="N7" s="100">
        <f>H7-M7</f>
        <v>44</v>
      </c>
    </row>
    <row r="8" spans="1:14" x14ac:dyDescent="0.5">
      <c r="A8" s="97" t="s">
        <v>16</v>
      </c>
      <c r="B8" s="98">
        <f>IFERROR(VLOOKUP(A8,'Dez. 2017'!A:B,2,0),0)</f>
        <v>10</v>
      </c>
      <c r="C8" s="98">
        <f>IFERROR(VLOOKUP(A8,'Jan. 2018'!A:B,2,0),0)</f>
        <v>8</v>
      </c>
      <c r="D8" s="98">
        <f>IFERROR(VLOOKUP(A8,'Feb. 2018'!A:B,2,0),0)</f>
        <v>6</v>
      </c>
      <c r="E8" s="98">
        <f>IFERROR(VLOOKUP(A8,'Mrz. 2018'!A:B,2,0),0)</f>
        <v>1</v>
      </c>
      <c r="F8" s="98"/>
      <c r="G8" s="98">
        <f>SUM(B8:F8)</f>
        <v>25</v>
      </c>
      <c r="H8" s="99">
        <f>G8*4</f>
        <v>100</v>
      </c>
      <c r="I8" s="99">
        <f>IFERROR(VLOOKUP(A8,'Dez. 2017'!A:F,5,0),0)</f>
        <v>40</v>
      </c>
      <c r="J8" s="99">
        <f>IFERROR(VLOOKUP(A8,'Jan. 2018'!A:E,5,0),0)</f>
        <v>32</v>
      </c>
      <c r="K8" s="99">
        <f>IFERROR(VLOOKUP(A8,'Feb. 2018'!A:E,5,0),0)</f>
        <v>0</v>
      </c>
      <c r="L8" s="99">
        <f>IFERROR(VLOOKUP(A8,'Mrz. 2018'!A:E,5,0),0)</f>
        <v>0</v>
      </c>
      <c r="M8" s="100">
        <f>SUM(I8:L8)</f>
        <v>72</v>
      </c>
      <c r="N8" s="100">
        <f>H8-M8</f>
        <v>28</v>
      </c>
    </row>
    <row r="9" spans="1:14" x14ac:dyDescent="0.5">
      <c r="A9" s="97" t="s">
        <v>2</v>
      </c>
      <c r="B9" s="98">
        <f>IFERROR(VLOOKUP(A9,'Dez. 2017'!A:B,2,0),0)</f>
        <v>12</v>
      </c>
      <c r="C9" s="98">
        <f>IFERROR(VLOOKUP(A9,'Jan. 2018'!A:B,2,0),0)</f>
        <v>9</v>
      </c>
      <c r="D9" s="98">
        <f>IFERROR(VLOOKUP(A9,'Feb. 2018'!A:B,2,0),0)</f>
        <v>0</v>
      </c>
      <c r="E9" s="98">
        <f>IFERROR(VLOOKUP(A9,'Mrz. 2018'!A:B,2,0),0)</f>
        <v>4</v>
      </c>
      <c r="F9" s="98"/>
      <c r="G9" s="98">
        <f>SUM(B9:F9)</f>
        <v>25</v>
      </c>
      <c r="H9" s="99">
        <f>G9*4</f>
        <v>100</v>
      </c>
      <c r="I9" s="99">
        <f>IFERROR(VLOOKUP(A9,'Dez. 2017'!A:F,5,0),0)</f>
        <v>48</v>
      </c>
      <c r="J9" s="99">
        <f>IFERROR(VLOOKUP(A9,'Jan. 2018'!A:E,5,0),0)</f>
        <v>36</v>
      </c>
      <c r="K9" s="99">
        <f>IFERROR(VLOOKUP(A9,'Feb. 2018'!A:E,5,0),0)</f>
        <v>0</v>
      </c>
      <c r="L9" s="99">
        <f>IFERROR(VLOOKUP(A9,'Mrz. 2018'!A:E,5,0),0)</f>
        <v>0</v>
      </c>
      <c r="M9" s="100">
        <f>SUM(I9:L9)</f>
        <v>84</v>
      </c>
      <c r="N9" s="100">
        <f>H9-M9</f>
        <v>16</v>
      </c>
    </row>
    <row r="10" spans="1:14" x14ac:dyDescent="0.5">
      <c r="A10" s="97" t="s">
        <v>13</v>
      </c>
      <c r="B10" s="98">
        <f>IFERROR(VLOOKUP(A10,'Dez. 2017'!A:B,2,0),0)</f>
        <v>8</v>
      </c>
      <c r="C10" s="98">
        <f>IFERROR(VLOOKUP(A10,'Jan. 2018'!A:B,2,0),0)</f>
        <v>11</v>
      </c>
      <c r="D10" s="98">
        <f>IFERROR(VLOOKUP(A10,'Feb. 2018'!A:B,2,0),0)</f>
        <v>6</v>
      </c>
      <c r="E10" s="98">
        <f>IFERROR(VLOOKUP(A10,'Mrz. 2018'!A:B,2,0),0)</f>
        <v>0</v>
      </c>
      <c r="F10" s="98"/>
      <c r="G10" s="98">
        <f>SUM(B10:F10)</f>
        <v>25</v>
      </c>
      <c r="H10" s="99">
        <f>G10*4</f>
        <v>100</v>
      </c>
      <c r="I10" s="99">
        <f>IFERROR(VLOOKUP(A10,'Dez. 2017'!A:F,5,0),0)</f>
        <v>32</v>
      </c>
      <c r="J10" s="99">
        <f>IFERROR(VLOOKUP(A10,'Jan. 2018'!A:E,5,0),0)</f>
        <v>44</v>
      </c>
      <c r="K10" s="99">
        <f>IFERROR(VLOOKUP(A10,'Feb. 2018'!A:E,5,0),0)</f>
        <v>0</v>
      </c>
      <c r="L10" s="99">
        <f>IFERROR(VLOOKUP(A10,'Mrz. 2018'!A:E,5,0),0)</f>
        <v>0</v>
      </c>
      <c r="M10" s="100">
        <f>SUM(I10:L10)</f>
        <v>76</v>
      </c>
      <c r="N10" s="100">
        <f>H10-M10</f>
        <v>24</v>
      </c>
    </row>
    <row r="11" spans="1:14" x14ac:dyDescent="0.5">
      <c r="A11" s="97" t="s">
        <v>35</v>
      </c>
      <c r="B11" s="98">
        <f>IFERROR(VLOOKUP(A11,'Dez. 2017'!A:B,2,0),0)</f>
        <v>7</v>
      </c>
      <c r="C11" s="98">
        <f>IFERROR(VLOOKUP(A11,'Jan. 2018'!A:B,2,0),0)</f>
        <v>8</v>
      </c>
      <c r="D11" s="98">
        <f>IFERROR(VLOOKUP(A11,'Feb. 2018'!A:B,2,0),0)</f>
        <v>7</v>
      </c>
      <c r="E11" s="98">
        <f>IFERROR(VLOOKUP(A11,'Mrz. 2018'!A:B,2,0),0)</f>
        <v>1</v>
      </c>
      <c r="F11" s="98"/>
      <c r="G11" s="98">
        <f>SUM(B11:F11)</f>
        <v>23</v>
      </c>
      <c r="H11" s="99">
        <f>G11*4</f>
        <v>92</v>
      </c>
      <c r="I11" s="99">
        <f>IFERROR(VLOOKUP(A11,'Dez. 2017'!A:F,5,0),0)</f>
        <v>28</v>
      </c>
      <c r="J11" s="99">
        <f>IFERROR(VLOOKUP(A11,'Jan. 2018'!A:E,5,0),0)</f>
        <v>32</v>
      </c>
      <c r="K11" s="99">
        <f>IFERROR(VLOOKUP(A11,'Feb. 2018'!A:E,5,0),0)</f>
        <v>0</v>
      </c>
      <c r="L11" s="99">
        <f>IFERROR(VLOOKUP(A11,'Mrz. 2018'!A:E,5,0),0)</f>
        <v>0</v>
      </c>
      <c r="M11" s="100">
        <f>SUM(I11:L11)</f>
        <v>60</v>
      </c>
      <c r="N11" s="100">
        <f>H11-M11</f>
        <v>32</v>
      </c>
    </row>
    <row r="12" spans="1:14" x14ac:dyDescent="0.5">
      <c r="A12" s="97" t="s">
        <v>21</v>
      </c>
      <c r="B12" s="98">
        <f>IFERROR(VLOOKUP(A12,'Dez. 2017'!A:B,2,0),0)</f>
        <v>7</v>
      </c>
      <c r="C12" s="98">
        <f>IFERROR(VLOOKUP(A12,'Jan. 2018'!A:B,2,0),0)</f>
        <v>8</v>
      </c>
      <c r="D12" s="98">
        <f>IFERROR(VLOOKUP(A12,'Feb. 2018'!A:B,2,0),0)</f>
        <v>7</v>
      </c>
      <c r="E12" s="98">
        <f>IFERROR(VLOOKUP(A12,'Mrz. 2018'!A:B,2,0),0)</f>
        <v>1</v>
      </c>
      <c r="F12" s="98"/>
      <c r="G12" s="98">
        <f>SUM(B12:F12)</f>
        <v>23</v>
      </c>
      <c r="H12" s="99">
        <f>G12*4</f>
        <v>92</v>
      </c>
      <c r="I12" s="99">
        <f>IFERROR(VLOOKUP(A12,'Dez. 2017'!A:F,5,0),0)</f>
        <v>28</v>
      </c>
      <c r="J12" s="99">
        <f>IFERROR(VLOOKUP(A12,'Jan. 2018'!A:E,5,0),0)</f>
        <v>32</v>
      </c>
      <c r="K12" s="99">
        <f>IFERROR(VLOOKUP(A12,'Feb. 2018'!A:E,5,0),0)</f>
        <v>0</v>
      </c>
      <c r="L12" s="99">
        <f>IFERROR(VLOOKUP(A12,'Mrz. 2018'!A:E,5,0),0)</f>
        <v>0</v>
      </c>
      <c r="M12" s="100">
        <f>SUM(I12:L12)</f>
        <v>60</v>
      </c>
      <c r="N12" s="100">
        <f>H12-M12</f>
        <v>32</v>
      </c>
    </row>
    <row r="13" spans="1:14" x14ac:dyDescent="0.5">
      <c r="A13" s="97" t="s">
        <v>12</v>
      </c>
      <c r="B13" s="98">
        <f>IFERROR(VLOOKUP(A13,'Dez. 2017'!A:B,2,0),0)</f>
        <v>4</v>
      </c>
      <c r="C13" s="98">
        <f>IFERROR(VLOOKUP(A13,'Jan. 2018'!A:B,2,0),0)</f>
        <v>7</v>
      </c>
      <c r="D13" s="98">
        <f>IFERROR(VLOOKUP(A13,'Feb. 2018'!A:B,2,0),0)</f>
        <v>10</v>
      </c>
      <c r="E13" s="98">
        <f>IFERROR(VLOOKUP(A13,'Mrz. 2018'!A:B,2,0),0)</f>
        <v>1</v>
      </c>
      <c r="F13" s="98"/>
      <c r="G13" s="98">
        <f>SUM(B13:F13)</f>
        <v>22</v>
      </c>
      <c r="H13" s="99">
        <f>G13*4</f>
        <v>88</v>
      </c>
      <c r="I13" s="99">
        <f>IFERROR(VLOOKUP(A13,'Dez. 2017'!A:F,5,0),0)</f>
        <v>16</v>
      </c>
      <c r="J13" s="99">
        <f>IFERROR(VLOOKUP(A13,'Jan. 2018'!A:E,5,0),0)</f>
        <v>28</v>
      </c>
      <c r="K13" s="99">
        <f>IFERROR(VLOOKUP(A13,'Feb. 2018'!A:E,5,0),0)</f>
        <v>0</v>
      </c>
      <c r="L13" s="99">
        <f>IFERROR(VLOOKUP(A13,'Mrz. 2018'!A:E,5,0),0)</f>
        <v>0</v>
      </c>
      <c r="M13" s="100">
        <f>SUM(I13:L13)</f>
        <v>44</v>
      </c>
      <c r="N13" s="100">
        <f>H13-M13</f>
        <v>44</v>
      </c>
    </row>
    <row r="14" spans="1:14" x14ac:dyDescent="0.5">
      <c r="A14" s="97" t="s">
        <v>27</v>
      </c>
      <c r="B14" s="98">
        <f>IFERROR(VLOOKUP(A14,'Dez. 2017'!A:B,2,0),0)</f>
        <v>9</v>
      </c>
      <c r="C14" s="98">
        <f>IFERROR(VLOOKUP(A14,'Jan. 2018'!A:B,2,0),0)</f>
        <v>7</v>
      </c>
      <c r="D14" s="98">
        <f>IFERROR(VLOOKUP(A14,'Feb. 2018'!A:B,2,0),0)</f>
        <v>4</v>
      </c>
      <c r="E14" s="98">
        <f>IFERROR(VLOOKUP(A14,'Mrz. 2018'!A:B,2,0),0)</f>
        <v>1</v>
      </c>
      <c r="F14" s="98"/>
      <c r="G14" s="98">
        <f>SUM(B14:F14)</f>
        <v>21</v>
      </c>
      <c r="H14" s="99">
        <f>G14*4</f>
        <v>84</v>
      </c>
      <c r="I14" s="99">
        <f>IFERROR(VLOOKUP(A14,'Dez. 2017'!A:F,5,0),0)</f>
        <v>36</v>
      </c>
      <c r="J14" s="99">
        <f>IFERROR(VLOOKUP(A14,'Jan. 2018'!A:E,5,0),0)</f>
        <v>0</v>
      </c>
      <c r="K14" s="99">
        <f>IFERROR(VLOOKUP(A14,'Feb. 2018'!A:E,5,0),0)</f>
        <v>0</v>
      </c>
      <c r="L14" s="99">
        <f>IFERROR(VLOOKUP(A14,'Mrz. 2018'!A:E,5,0),0)</f>
        <v>0</v>
      </c>
      <c r="M14" s="100">
        <f>SUM(I14:L14)</f>
        <v>36</v>
      </c>
      <c r="N14" s="100">
        <f>H14-M14</f>
        <v>48</v>
      </c>
    </row>
    <row r="15" spans="1:14" x14ac:dyDescent="0.5">
      <c r="A15" s="97" t="s">
        <v>1</v>
      </c>
      <c r="B15" s="98">
        <f>IFERROR(VLOOKUP(A15,'Dez. 2017'!A:B,2,0),0)</f>
        <v>10</v>
      </c>
      <c r="C15" s="98">
        <f>IFERROR(VLOOKUP(A15,'Jan. 2018'!A:B,2,0),0)</f>
        <v>6</v>
      </c>
      <c r="D15" s="98">
        <f>IFERROR(VLOOKUP(A15,'Feb. 2018'!A:B,2,0),0)</f>
        <v>3</v>
      </c>
      <c r="E15" s="98">
        <f>IFERROR(VLOOKUP(A15,'Mrz. 2018'!A:B,2,0),0)</f>
        <v>1</v>
      </c>
      <c r="F15" s="98"/>
      <c r="G15" s="98">
        <f>SUM(B15:F15)</f>
        <v>20</v>
      </c>
      <c r="H15" s="99">
        <f>G15*4</f>
        <v>80</v>
      </c>
      <c r="I15" s="99">
        <f>IFERROR(VLOOKUP(A15,'Dez. 2017'!A:F,5,0),0)</f>
        <v>40</v>
      </c>
      <c r="J15" s="99">
        <f>IFERROR(VLOOKUP(A15,'Jan. 2018'!A:E,5,0),0)</f>
        <v>28</v>
      </c>
      <c r="K15" s="99">
        <f>IFERROR(VLOOKUP(A15,'Feb. 2018'!A:E,5,0),0)</f>
        <v>0</v>
      </c>
      <c r="L15" s="99">
        <f>IFERROR(VLOOKUP(A15,'Mrz. 2018'!A:E,5,0),0)</f>
        <v>0</v>
      </c>
      <c r="M15" s="100">
        <f>SUM(I15:L15)</f>
        <v>68</v>
      </c>
      <c r="N15" s="100">
        <f>H15-M15</f>
        <v>12</v>
      </c>
    </row>
    <row r="16" spans="1:14" x14ac:dyDescent="0.5">
      <c r="A16" s="97" t="s">
        <v>4</v>
      </c>
      <c r="B16" s="98">
        <f>IFERROR(VLOOKUP(A16,'Dez. 2017'!A:B,2,0),0)</f>
        <v>8</v>
      </c>
      <c r="C16" s="98">
        <f>IFERROR(VLOOKUP(A16,'Jan. 2018'!A:B,2,0),0)</f>
        <v>4</v>
      </c>
      <c r="D16" s="98">
        <f>IFERROR(VLOOKUP(A16,'Feb. 2018'!A:B,2,0),0)</f>
        <v>7</v>
      </c>
      <c r="E16" s="98">
        <f>IFERROR(VLOOKUP(A16,'Mrz. 2018'!A:B,2,0),0)</f>
        <v>1</v>
      </c>
      <c r="F16" s="98"/>
      <c r="G16" s="98">
        <f>SUM(B16:F16)</f>
        <v>20</v>
      </c>
      <c r="H16" s="99">
        <f>G16*4</f>
        <v>80</v>
      </c>
      <c r="I16" s="99">
        <f>IFERROR(VLOOKUP(A16,'Dez. 2017'!A:F,5,0),0)</f>
        <v>32</v>
      </c>
      <c r="J16" s="99">
        <f>IFERROR(VLOOKUP(A16,'Jan. 2018'!A:E,5,0),0)</f>
        <v>16</v>
      </c>
      <c r="K16" s="99">
        <f>IFERROR(VLOOKUP(A16,'Feb. 2018'!A:E,5,0),0)</f>
        <v>0</v>
      </c>
      <c r="L16" s="99">
        <f>IFERROR(VLOOKUP(A16,'Mrz. 2018'!A:E,5,0),0)</f>
        <v>0</v>
      </c>
      <c r="M16" s="100">
        <f>SUM(I16:L16)</f>
        <v>48</v>
      </c>
      <c r="N16" s="100">
        <f>H16-M16</f>
        <v>32</v>
      </c>
    </row>
    <row r="17" spans="1:14" x14ac:dyDescent="0.5">
      <c r="A17" s="97" t="s">
        <v>53</v>
      </c>
      <c r="B17" s="98">
        <f>IFERROR(VLOOKUP(A17,'Dez. 2017'!A:B,2,0),0)</f>
        <v>7</v>
      </c>
      <c r="C17" s="98">
        <f>IFERROR(VLOOKUP(A17,'Jan. 2018'!A:B,2,0),0)</f>
        <v>8</v>
      </c>
      <c r="D17" s="98">
        <f>IFERROR(VLOOKUP(A17,'Feb. 2018'!A:B,2,0),0)</f>
        <v>5</v>
      </c>
      <c r="E17" s="98">
        <f>IFERROR(VLOOKUP(A17,'Mrz. 2018'!A:B,2,0),0)</f>
        <v>0</v>
      </c>
      <c r="F17" s="98"/>
      <c r="G17" s="98">
        <f>SUM(B17:F17)</f>
        <v>20</v>
      </c>
      <c r="H17" s="99">
        <f>G17*4</f>
        <v>80</v>
      </c>
      <c r="I17" s="99">
        <f>IFERROR(VLOOKUP(A17,'Dez. 2017'!A:F,5,0),0)</f>
        <v>28</v>
      </c>
      <c r="J17" s="99">
        <f>IFERROR(VLOOKUP(A17,'Jan. 2018'!A:E,5,0),0)</f>
        <v>32</v>
      </c>
      <c r="K17" s="99">
        <f>IFERROR(VLOOKUP(A17,'Feb. 2018'!A:E,5,0),0)</f>
        <v>0</v>
      </c>
      <c r="L17" s="99">
        <f>IFERROR(VLOOKUP(A17,'Mrz. 2018'!A:E,5,0),0)</f>
        <v>0</v>
      </c>
      <c r="M17" s="100">
        <f>SUM(I17:L17)</f>
        <v>60</v>
      </c>
      <c r="N17" s="100">
        <f>H17-M17</f>
        <v>20</v>
      </c>
    </row>
    <row r="18" spans="1:14" x14ac:dyDescent="0.5">
      <c r="A18" s="97" t="s">
        <v>3</v>
      </c>
      <c r="B18" s="98">
        <f>IFERROR(VLOOKUP(A18,'Dez. 2017'!A:B,2,0),0)</f>
        <v>8</v>
      </c>
      <c r="C18" s="98">
        <f>IFERROR(VLOOKUP(A18,'Jan. 2018'!A:B,2,0),0)</f>
        <v>7</v>
      </c>
      <c r="D18" s="98">
        <f>IFERROR(VLOOKUP(A18,'Feb. 2018'!A:B,2,0),0)</f>
        <v>4</v>
      </c>
      <c r="E18" s="98">
        <f>IFERROR(VLOOKUP(A18,'Mrz. 2018'!A:B,2,0),0)</f>
        <v>0</v>
      </c>
      <c r="F18" s="98"/>
      <c r="G18" s="98">
        <f>SUM(B18:F18)</f>
        <v>19</v>
      </c>
      <c r="H18" s="99">
        <f>G18*4</f>
        <v>76</v>
      </c>
      <c r="I18" s="99">
        <f>IFERROR(VLOOKUP(A18,'Dez. 2017'!A:F,5,0),0)</f>
        <v>32</v>
      </c>
      <c r="J18" s="99">
        <f>IFERROR(VLOOKUP(A18,'Jan. 2018'!A:E,5,0),0)</f>
        <v>28</v>
      </c>
      <c r="K18" s="99">
        <f>IFERROR(VLOOKUP(A18,'Feb. 2018'!A:E,5,0),0)</f>
        <v>0</v>
      </c>
      <c r="L18" s="99">
        <f>IFERROR(VLOOKUP(A18,'Mrz. 2018'!A:E,5,0),0)</f>
        <v>0</v>
      </c>
      <c r="M18" s="100">
        <f>SUM(I18:L18)</f>
        <v>60</v>
      </c>
      <c r="N18" s="100">
        <f>H18-M18</f>
        <v>16</v>
      </c>
    </row>
    <row r="19" spans="1:14" x14ac:dyDescent="0.5">
      <c r="A19" s="97" t="s">
        <v>40</v>
      </c>
      <c r="B19" s="98">
        <f>IFERROR(VLOOKUP(A19,'Dez. 2017'!A:B,2,0),0)</f>
        <v>6</v>
      </c>
      <c r="C19" s="98">
        <f>IFERROR(VLOOKUP(A19,'Jan. 2018'!A:B,2,0),0)</f>
        <v>6</v>
      </c>
      <c r="D19" s="98">
        <f>IFERROR(VLOOKUP(A19,'Feb. 2018'!A:B,2,0),0)</f>
        <v>6</v>
      </c>
      <c r="E19" s="98">
        <f>IFERROR(VLOOKUP(A19,'Mrz. 2018'!A:B,2,0),0)</f>
        <v>0</v>
      </c>
      <c r="F19" s="98"/>
      <c r="G19" s="98">
        <f>SUM(B19:F19)</f>
        <v>18</v>
      </c>
      <c r="H19" s="99">
        <f>G19*4</f>
        <v>72</v>
      </c>
      <c r="I19" s="99">
        <f>IFERROR(VLOOKUP(A19,'Dez. 2017'!A:F,5,0),0)</f>
        <v>24</v>
      </c>
      <c r="J19" s="99">
        <f>IFERROR(VLOOKUP(A19,'Jan. 2018'!A:E,5,0),0)</f>
        <v>24</v>
      </c>
      <c r="K19" s="99">
        <f>IFERROR(VLOOKUP(A19,'Feb. 2018'!A:E,5,0),0)</f>
        <v>0</v>
      </c>
      <c r="L19" s="99">
        <f>IFERROR(VLOOKUP(A19,'Mrz. 2018'!A:E,5,0),0)</f>
        <v>0</v>
      </c>
      <c r="M19" s="100">
        <f>SUM(I19:L19)</f>
        <v>48</v>
      </c>
      <c r="N19" s="100">
        <f>H19-M19</f>
        <v>24</v>
      </c>
    </row>
    <row r="20" spans="1:14" x14ac:dyDescent="0.5">
      <c r="A20" s="97" t="s">
        <v>32</v>
      </c>
      <c r="B20" s="98">
        <f>IFERROR(VLOOKUP(A20,'Dez. 2017'!A:B,2,0),0)</f>
        <v>8</v>
      </c>
      <c r="C20" s="98">
        <f>IFERROR(VLOOKUP(A20,'Jan. 2018'!A:B,2,0),0)</f>
        <v>5</v>
      </c>
      <c r="D20" s="98">
        <f>IFERROR(VLOOKUP(A20,'Feb. 2018'!A:B,2,0),0)</f>
        <v>3</v>
      </c>
      <c r="E20" s="98">
        <f>IFERROR(VLOOKUP(A20,'Mrz. 2018'!A:B,2,0),0)</f>
        <v>1</v>
      </c>
      <c r="F20" s="98"/>
      <c r="G20" s="98">
        <f>SUM(B20:F20)</f>
        <v>17</v>
      </c>
      <c r="H20" s="99">
        <f>G20*4</f>
        <v>68</v>
      </c>
      <c r="I20" s="99">
        <f>IFERROR(VLOOKUP(A20,'Dez. 2017'!A:F,5,0),0)</f>
        <v>0</v>
      </c>
      <c r="J20" s="99">
        <f>IFERROR(VLOOKUP(A20,'Jan. 2018'!A:E,5,0),0)</f>
        <v>0</v>
      </c>
      <c r="K20" s="99">
        <f>IFERROR(VLOOKUP(A20,'Feb. 2018'!A:E,5,0),0)</f>
        <v>0</v>
      </c>
      <c r="L20" s="99">
        <f>IFERROR(VLOOKUP(A20,'Mrz. 2018'!A:E,5,0),0)</f>
        <v>0</v>
      </c>
      <c r="M20" s="100">
        <f>SUM(I20:L20)</f>
        <v>0</v>
      </c>
      <c r="N20" s="100">
        <f>H20-M20</f>
        <v>68</v>
      </c>
    </row>
    <row r="21" spans="1:14" x14ac:dyDescent="0.5">
      <c r="A21" s="97" t="s">
        <v>26</v>
      </c>
      <c r="B21" s="98">
        <f>IFERROR(VLOOKUP(A21,'Dez. 2017'!A:B,2,0),0)</f>
        <v>4</v>
      </c>
      <c r="C21" s="98">
        <f>IFERROR(VLOOKUP(A21,'Jan. 2018'!A:B,2,0),0)</f>
        <v>9</v>
      </c>
      <c r="D21" s="98">
        <f>IFERROR(VLOOKUP(A21,'Feb. 2018'!A:B,2,0),0)</f>
        <v>3</v>
      </c>
      <c r="E21" s="98">
        <f>IFERROR(VLOOKUP(A21,'Mrz. 2018'!A:B,2,0),0)</f>
        <v>1</v>
      </c>
      <c r="F21" s="98"/>
      <c r="G21" s="98">
        <f>SUM(B21:F21)</f>
        <v>17</v>
      </c>
      <c r="H21" s="99">
        <f>G21*4</f>
        <v>68</v>
      </c>
      <c r="I21" s="99">
        <f>IFERROR(VLOOKUP(A21,'Dez. 2017'!A:F,5,0),0)</f>
        <v>16</v>
      </c>
      <c r="J21" s="99">
        <f>IFERROR(VLOOKUP(A21,'Jan. 2018'!A:E,5,0),0)</f>
        <v>36</v>
      </c>
      <c r="K21" s="99">
        <f>IFERROR(VLOOKUP(A21,'Feb. 2018'!A:E,5,0),0)</f>
        <v>0</v>
      </c>
      <c r="L21" s="99">
        <f>IFERROR(VLOOKUP(A21,'Mrz. 2018'!A:E,5,0),0)</f>
        <v>0</v>
      </c>
      <c r="M21" s="100">
        <f>SUM(I21:L21)</f>
        <v>52</v>
      </c>
      <c r="N21" s="100">
        <f>H21-M21</f>
        <v>16</v>
      </c>
    </row>
    <row r="22" spans="1:14" x14ac:dyDescent="0.5">
      <c r="A22" s="97" t="s">
        <v>8</v>
      </c>
      <c r="B22" s="98">
        <f>IFERROR(VLOOKUP(A22,'Dez. 2017'!A:B,2,0),0)</f>
        <v>5</v>
      </c>
      <c r="C22" s="98">
        <f>IFERROR(VLOOKUP(A22,'Jan. 2018'!A:B,2,0),0)</f>
        <v>7</v>
      </c>
      <c r="D22" s="98">
        <f>IFERROR(VLOOKUP(A22,'Feb. 2018'!A:B,2,0),0)</f>
        <v>4</v>
      </c>
      <c r="E22" s="98">
        <f>IFERROR(VLOOKUP(A22,'Mrz. 2018'!A:B,2,0),0)</f>
        <v>1</v>
      </c>
      <c r="F22" s="98"/>
      <c r="G22" s="98">
        <f>SUM(B22:F22)</f>
        <v>17</v>
      </c>
      <c r="H22" s="99">
        <f>G22*4</f>
        <v>68</v>
      </c>
      <c r="I22" s="99">
        <f>IFERROR(VLOOKUP(A22,'Dez. 2017'!A:F,5,0),0)</f>
        <v>20</v>
      </c>
      <c r="J22" s="99">
        <f>IFERROR(VLOOKUP(A22,'Jan. 2018'!A:E,5,0),0)</f>
        <v>28</v>
      </c>
      <c r="K22" s="99">
        <f>IFERROR(VLOOKUP(A22,'Feb. 2018'!A:E,5,0),0)</f>
        <v>0</v>
      </c>
      <c r="L22" s="99">
        <f>IFERROR(VLOOKUP(A22,'Mrz. 2018'!A:E,5,0),0)</f>
        <v>0</v>
      </c>
      <c r="M22" s="100">
        <f>SUM(I22:L22)</f>
        <v>48</v>
      </c>
      <c r="N22" s="100">
        <f>H22-M22</f>
        <v>20</v>
      </c>
    </row>
    <row r="23" spans="1:14" x14ac:dyDescent="0.5">
      <c r="A23" s="97" t="s">
        <v>9</v>
      </c>
      <c r="B23" s="98">
        <f>IFERROR(VLOOKUP(A23,'Dez. 2017'!A:B,2,0),0)</f>
        <v>6</v>
      </c>
      <c r="C23" s="98">
        <f>IFERROR(VLOOKUP(A23,'Jan. 2018'!A:B,2,0),0)</f>
        <v>4</v>
      </c>
      <c r="D23" s="98">
        <f>IFERROR(VLOOKUP(A23,'Feb. 2018'!A:B,2,0),0)</f>
        <v>5</v>
      </c>
      <c r="E23" s="98">
        <f>IFERROR(VLOOKUP(A23,'Mrz. 2018'!A:B,2,0),0)</f>
        <v>1</v>
      </c>
      <c r="F23" s="98"/>
      <c r="G23" s="98">
        <f>SUM(B23:F23)</f>
        <v>16</v>
      </c>
      <c r="H23" s="99">
        <f>G23*4</f>
        <v>64</v>
      </c>
      <c r="I23" s="99">
        <f>IFERROR(VLOOKUP(A23,'Dez. 2017'!A:F,5,0),0)</f>
        <v>24</v>
      </c>
      <c r="J23" s="99">
        <f>IFERROR(VLOOKUP(A23,'Jan. 2018'!A:E,5,0),0)</f>
        <v>16</v>
      </c>
      <c r="K23" s="99">
        <f>IFERROR(VLOOKUP(A23,'Feb. 2018'!A:E,5,0),0)</f>
        <v>0</v>
      </c>
      <c r="L23" s="99">
        <f>IFERROR(VLOOKUP(A23,'Mrz. 2018'!A:E,5,0),0)</f>
        <v>0</v>
      </c>
      <c r="M23" s="100">
        <f>SUM(I23:L23)</f>
        <v>40</v>
      </c>
      <c r="N23" s="100">
        <f>H23-M23</f>
        <v>24</v>
      </c>
    </row>
    <row r="24" spans="1:14" x14ac:dyDescent="0.5">
      <c r="A24" s="97" t="s">
        <v>22</v>
      </c>
      <c r="B24" s="98">
        <f>IFERROR(VLOOKUP(A24,'Dez. 2017'!A:B,2,0),0)</f>
        <v>4</v>
      </c>
      <c r="C24" s="98">
        <f>IFERROR(VLOOKUP(A24,'Jan. 2018'!A:B,2,0),0)</f>
        <v>9</v>
      </c>
      <c r="D24" s="98">
        <f>IFERROR(VLOOKUP(A24,'Feb. 2018'!A:B,2,0),0)</f>
        <v>2</v>
      </c>
      <c r="E24" s="98">
        <f>IFERROR(VLOOKUP(A24,'Mrz. 2018'!A:B,2,0),0)</f>
        <v>1</v>
      </c>
      <c r="F24" s="98"/>
      <c r="G24" s="98">
        <f>SUM(B24:F24)</f>
        <v>16</v>
      </c>
      <c r="H24" s="99">
        <f>G24*4</f>
        <v>64</v>
      </c>
      <c r="I24" s="99">
        <f>IFERROR(VLOOKUP(A24,'Dez. 2017'!A:F,5,0),0)</f>
        <v>16</v>
      </c>
      <c r="J24" s="99">
        <f>IFERROR(VLOOKUP(A24,'Jan. 2018'!A:E,5,0),0)</f>
        <v>36</v>
      </c>
      <c r="K24" s="99">
        <f>IFERROR(VLOOKUP(A24,'Feb. 2018'!A:E,5,0),0)</f>
        <v>0</v>
      </c>
      <c r="L24" s="99">
        <f>IFERROR(VLOOKUP(A24,'Mrz. 2018'!A:E,5,0),0)</f>
        <v>0</v>
      </c>
      <c r="M24" s="100">
        <f>SUM(I24:L24)</f>
        <v>52</v>
      </c>
      <c r="N24" s="100">
        <f>H24-M24</f>
        <v>12</v>
      </c>
    </row>
    <row r="25" spans="1:14" x14ac:dyDescent="0.5">
      <c r="A25" s="97" t="s">
        <v>95</v>
      </c>
      <c r="B25" s="98">
        <f>IFERROR(VLOOKUP(A25,'Dez. 2017'!A:B,2,0),0)</f>
        <v>0</v>
      </c>
      <c r="C25" s="98">
        <f>IFERROR(VLOOKUP(A25,'Jan. 2018'!A:B,2,0),0)</f>
        <v>6</v>
      </c>
      <c r="D25" s="98">
        <f>IFERROR(VLOOKUP(A25,'Feb. 2018'!A:B,2,0),0)</f>
        <v>8</v>
      </c>
      <c r="E25" s="98">
        <f>IFERROR(VLOOKUP(A25,'Mrz. 2018'!A:B,2,0),0)</f>
        <v>1</v>
      </c>
      <c r="F25" s="98"/>
      <c r="G25" s="98">
        <f>SUM(B25:F25)</f>
        <v>15</v>
      </c>
      <c r="H25" s="99">
        <f>G25*4</f>
        <v>60</v>
      </c>
      <c r="I25" s="99">
        <f>IFERROR(VLOOKUP(A25,'Dez. 2017'!A:F,5,0),0)</f>
        <v>0</v>
      </c>
      <c r="J25" s="99">
        <f>IFERROR(VLOOKUP(A25,'Jan. 2018'!A:E,5,0),0)</f>
        <v>24</v>
      </c>
      <c r="K25" s="99">
        <f>IFERROR(VLOOKUP(A25,'Feb. 2018'!A:E,5,0),0)</f>
        <v>0</v>
      </c>
      <c r="L25" s="99">
        <f>IFERROR(VLOOKUP(A25,'Mrz. 2018'!A:E,5,0),0)</f>
        <v>0</v>
      </c>
      <c r="M25" s="100">
        <f>SUM(I25:L25)</f>
        <v>24</v>
      </c>
      <c r="N25" s="100">
        <f>H25-M25</f>
        <v>36</v>
      </c>
    </row>
    <row r="26" spans="1:14" x14ac:dyDescent="0.5">
      <c r="A26" s="97" t="s">
        <v>51</v>
      </c>
      <c r="B26" s="98">
        <f>IFERROR(VLOOKUP(A26,'Dez. 2017'!A:B,2,0),0)</f>
        <v>4</v>
      </c>
      <c r="C26" s="98">
        <f>IFERROR(VLOOKUP(A26,'Jan. 2018'!A:B,2,0),0)</f>
        <v>6</v>
      </c>
      <c r="D26" s="98">
        <f>IFERROR(VLOOKUP(A26,'Feb. 2018'!A:B,2,0),0)</f>
        <v>4</v>
      </c>
      <c r="E26" s="98">
        <f>IFERROR(VLOOKUP(A26,'Mrz. 2018'!A:B,2,0),0)</f>
        <v>1</v>
      </c>
      <c r="F26" s="98"/>
      <c r="G26" s="98">
        <f>SUM(B26:F26)</f>
        <v>15</v>
      </c>
      <c r="H26" s="99">
        <f>G26*4</f>
        <v>60</v>
      </c>
      <c r="I26" s="99">
        <f>IFERROR(VLOOKUP(A26,'Dez. 2017'!A:F,5,0),0)</f>
        <v>16</v>
      </c>
      <c r="J26" s="99">
        <f>IFERROR(VLOOKUP(A26,'Jan. 2018'!A:E,5,0),0)</f>
        <v>24</v>
      </c>
      <c r="K26" s="99">
        <f>IFERROR(VLOOKUP(A26,'Feb. 2018'!A:E,5,0),0)</f>
        <v>0</v>
      </c>
      <c r="L26" s="99">
        <f>IFERROR(VLOOKUP(A26,'Mrz. 2018'!A:E,5,0),0)</f>
        <v>0</v>
      </c>
      <c r="M26" s="100">
        <f>SUM(I26:L26)</f>
        <v>40</v>
      </c>
      <c r="N26" s="100">
        <f>H26-M26</f>
        <v>20</v>
      </c>
    </row>
    <row r="27" spans="1:14" x14ac:dyDescent="0.5">
      <c r="A27" s="97" t="s">
        <v>5</v>
      </c>
      <c r="B27" s="98">
        <f>IFERROR(VLOOKUP(A27,'Dez. 2017'!A:B,2,0),0)</f>
        <v>6</v>
      </c>
      <c r="C27" s="98">
        <f>IFERROR(VLOOKUP(A27,'Jan. 2018'!A:B,2,0),0)</f>
        <v>4</v>
      </c>
      <c r="D27" s="98">
        <f>IFERROR(VLOOKUP(A27,'Feb. 2018'!A:B,2,0),0)</f>
        <v>3</v>
      </c>
      <c r="E27" s="98">
        <f>IFERROR(VLOOKUP(A27,'Mrz. 2018'!A:B,2,0),0)</f>
        <v>1</v>
      </c>
      <c r="F27" s="98"/>
      <c r="G27" s="98">
        <f>SUM(B27:F27)</f>
        <v>14</v>
      </c>
      <c r="H27" s="99">
        <f>G27*4</f>
        <v>56</v>
      </c>
      <c r="I27" s="99">
        <f>IFERROR(VLOOKUP(A27,'Dez. 2017'!A:F,5,0),0)</f>
        <v>24</v>
      </c>
      <c r="J27" s="99">
        <f>IFERROR(VLOOKUP(A27,'Jan. 2018'!A:E,5,0),0)</f>
        <v>16</v>
      </c>
      <c r="K27" s="99">
        <f>IFERROR(VLOOKUP(A27,'Feb. 2018'!A:E,5,0),0)</f>
        <v>0</v>
      </c>
      <c r="L27" s="99">
        <f>IFERROR(VLOOKUP(A27,'Mrz. 2018'!A:E,5,0),0)</f>
        <v>0</v>
      </c>
      <c r="M27" s="100">
        <f>SUM(I27:L27)</f>
        <v>40</v>
      </c>
      <c r="N27" s="100">
        <f>H27-M27</f>
        <v>16</v>
      </c>
    </row>
    <row r="28" spans="1:14" x14ac:dyDescent="0.5">
      <c r="A28" s="97" t="s">
        <v>17</v>
      </c>
      <c r="B28" s="98">
        <f>IFERROR(VLOOKUP(A28,'Dez. 2017'!A:B,2,0),0)</f>
        <v>4</v>
      </c>
      <c r="C28" s="98">
        <f>IFERROR(VLOOKUP(A28,'Jan. 2018'!A:B,2,0),0)</f>
        <v>6</v>
      </c>
      <c r="D28" s="98">
        <f>IFERROR(VLOOKUP(A28,'Feb. 2018'!A:B,2,0),0)</f>
        <v>3</v>
      </c>
      <c r="E28" s="98">
        <f>IFERROR(VLOOKUP(A28,'Mrz. 2018'!A:B,2,0),0)</f>
        <v>1</v>
      </c>
      <c r="F28" s="98"/>
      <c r="G28" s="98">
        <f>SUM(B28:F28)</f>
        <v>14</v>
      </c>
      <c r="H28" s="99">
        <f>G28*4</f>
        <v>56</v>
      </c>
      <c r="I28" s="99">
        <f>IFERROR(VLOOKUP(A28,'Dez. 2017'!A:F,5,0),0)</f>
        <v>16</v>
      </c>
      <c r="J28" s="99">
        <f>IFERROR(VLOOKUP(A28,'Jan. 2018'!A:E,5,0),0)</f>
        <v>24</v>
      </c>
      <c r="K28" s="99">
        <f>IFERROR(VLOOKUP(A28,'Feb. 2018'!A:E,5,0),0)</f>
        <v>0</v>
      </c>
      <c r="L28" s="99">
        <f>IFERROR(VLOOKUP(A28,'Mrz. 2018'!A:E,5,0),0)</f>
        <v>0</v>
      </c>
      <c r="M28" s="100">
        <f>SUM(I28:L28)</f>
        <v>40</v>
      </c>
      <c r="N28" s="100">
        <f>H28-M28</f>
        <v>16</v>
      </c>
    </row>
    <row r="29" spans="1:14" x14ac:dyDescent="0.5">
      <c r="A29" s="97" t="s">
        <v>33</v>
      </c>
      <c r="B29" s="98">
        <f>IFERROR(VLOOKUP(A29,'Dez. 2017'!A:B,2,0),0)</f>
        <v>5</v>
      </c>
      <c r="C29" s="98">
        <f>IFERROR(VLOOKUP(A29,'Jan. 2018'!A:B,2,0),0)</f>
        <v>6</v>
      </c>
      <c r="D29" s="98">
        <f>IFERROR(VLOOKUP(A29,'Feb. 2018'!A:B,2,0),0)</f>
        <v>3</v>
      </c>
      <c r="E29" s="98">
        <f>IFERROR(VLOOKUP(A29,'Mrz. 2018'!A:B,2,0),0)</f>
        <v>0</v>
      </c>
      <c r="F29" s="98"/>
      <c r="G29" s="98">
        <f>SUM(B29:F29)</f>
        <v>14</v>
      </c>
      <c r="H29" s="99">
        <f>G29*4</f>
        <v>56</v>
      </c>
      <c r="I29" s="99">
        <f>IFERROR(VLOOKUP(A29,'Dez. 2017'!A:F,5,0),0)</f>
        <v>20</v>
      </c>
      <c r="J29" s="99">
        <f>IFERROR(VLOOKUP(A29,'Jan. 2018'!A:E,5,0),0)</f>
        <v>24</v>
      </c>
      <c r="K29" s="99">
        <f>IFERROR(VLOOKUP(A29,'Feb. 2018'!A:E,5,0),0)</f>
        <v>0</v>
      </c>
      <c r="L29" s="99">
        <f>IFERROR(VLOOKUP(A29,'Mrz. 2018'!A:E,5,0),0)</f>
        <v>0</v>
      </c>
      <c r="M29" s="100">
        <f>SUM(I29:L29)</f>
        <v>44</v>
      </c>
      <c r="N29" s="100">
        <f>H29-M29</f>
        <v>12</v>
      </c>
    </row>
    <row r="30" spans="1:14" x14ac:dyDescent="0.5">
      <c r="A30" s="97" t="s">
        <v>23</v>
      </c>
      <c r="B30" s="98">
        <f>IFERROR(VLOOKUP(A30,'Dez. 2017'!A:B,2,0),0)</f>
        <v>6</v>
      </c>
      <c r="C30" s="98">
        <f>IFERROR(VLOOKUP(A30,'Jan. 2018'!A:B,2,0),0)</f>
        <v>4</v>
      </c>
      <c r="D30" s="98">
        <f>IFERROR(VLOOKUP(A30,'Feb. 2018'!A:B,2,0),0)</f>
        <v>3</v>
      </c>
      <c r="E30" s="98">
        <f>IFERROR(VLOOKUP(A30,'Mrz. 2018'!A:B,2,0),0)</f>
        <v>0</v>
      </c>
      <c r="F30" s="98"/>
      <c r="G30" s="98">
        <f>SUM(B30:F30)</f>
        <v>13</v>
      </c>
      <c r="H30" s="99">
        <f>G30*4</f>
        <v>52</v>
      </c>
      <c r="I30" s="99">
        <f>IFERROR(VLOOKUP(A30,'Dez. 2017'!A:F,5,0),0)</f>
        <v>24</v>
      </c>
      <c r="J30" s="99">
        <f>IFERROR(VLOOKUP(A30,'Jan. 2018'!A:E,5,0),0)</f>
        <v>16</v>
      </c>
      <c r="K30" s="99">
        <f>IFERROR(VLOOKUP(A30,'Feb. 2018'!A:E,5,0),0)</f>
        <v>0</v>
      </c>
      <c r="L30" s="99">
        <f>IFERROR(VLOOKUP(A30,'Mrz. 2018'!A:E,5,0),0)</f>
        <v>0</v>
      </c>
      <c r="M30" s="100">
        <f>SUM(I30:L30)</f>
        <v>40</v>
      </c>
      <c r="N30" s="100">
        <f>H30-M30</f>
        <v>12</v>
      </c>
    </row>
    <row r="31" spans="1:14" x14ac:dyDescent="0.5">
      <c r="A31" s="97" t="s">
        <v>24</v>
      </c>
      <c r="B31" s="98">
        <f>IFERROR(VLOOKUP(A31,'Dez. 2017'!A:B,2,0),0)</f>
        <v>6</v>
      </c>
      <c r="C31" s="98">
        <f>IFERROR(VLOOKUP(A31,'Jan. 2018'!A:B,2,0),0)</f>
        <v>4</v>
      </c>
      <c r="D31" s="98">
        <f>IFERROR(VLOOKUP(A31,'Feb. 2018'!A:B,2,0),0)</f>
        <v>2</v>
      </c>
      <c r="E31" s="98">
        <f>IFERROR(VLOOKUP(A31,'Mrz. 2018'!A:B,2,0),0)</f>
        <v>0</v>
      </c>
      <c r="F31" s="98"/>
      <c r="G31" s="98">
        <f>SUM(B31:F31)</f>
        <v>12</v>
      </c>
      <c r="H31" s="99">
        <f>G31*4</f>
        <v>48</v>
      </c>
      <c r="I31" s="99">
        <f>IFERROR(VLOOKUP(A31,'Dez. 2017'!A:F,5,0),0)</f>
        <v>24</v>
      </c>
      <c r="J31" s="99">
        <f>IFERROR(VLOOKUP(A31,'Jan. 2018'!A:E,5,0),0)</f>
        <v>0</v>
      </c>
      <c r="K31" s="99">
        <f>IFERROR(VLOOKUP(A31,'Feb. 2018'!A:E,5,0),0)</f>
        <v>0</v>
      </c>
      <c r="L31" s="99">
        <f>IFERROR(VLOOKUP(A31,'Mrz. 2018'!A:E,5,0),0)</f>
        <v>0</v>
      </c>
      <c r="M31" s="100">
        <f>SUM(I31:L31)</f>
        <v>24</v>
      </c>
      <c r="N31" s="100">
        <f>H31-M31</f>
        <v>24</v>
      </c>
    </row>
    <row r="32" spans="1:14" x14ac:dyDescent="0.5">
      <c r="A32" s="97" t="s">
        <v>14</v>
      </c>
      <c r="B32" s="98">
        <f>IFERROR(VLOOKUP(A32,'Dez. 2017'!A:B,2,0),0)</f>
        <v>5</v>
      </c>
      <c r="C32" s="98">
        <f>IFERROR(VLOOKUP(A32,'Jan. 2018'!A:B,2,0),0)</f>
        <v>3</v>
      </c>
      <c r="D32" s="98">
        <f>IFERROR(VLOOKUP(A32,'Feb. 2018'!A:B,2,0),0)</f>
        <v>4</v>
      </c>
      <c r="E32" s="98">
        <f>IFERROR(VLOOKUP(A32,'Mrz. 2018'!A:B,2,0),0)</f>
        <v>0</v>
      </c>
      <c r="F32" s="98"/>
      <c r="G32" s="98">
        <f>SUM(B32:F32)</f>
        <v>12</v>
      </c>
      <c r="H32" s="99">
        <f>G32*4</f>
        <v>48</v>
      </c>
      <c r="I32" s="99">
        <f>IFERROR(VLOOKUP(A32,'Dez. 2017'!A:F,5,0),0)</f>
        <v>20</v>
      </c>
      <c r="J32" s="99">
        <f>IFERROR(VLOOKUP(A32,'Jan. 2018'!A:E,5,0),0)</f>
        <v>12</v>
      </c>
      <c r="K32" s="99">
        <f>IFERROR(VLOOKUP(A32,'Feb. 2018'!A:E,5,0),0)</f>
        <v>0</v>
      </c>
      <c r="L32" s="99">
        <f>IFERROR(VLOOKUP(A32,'Mrz. 2018'!A:E,5,0),0)</f>
        <v>0</v>
      </c>
      <c r="M32" s="100">
        <f>SUM(I32:L32)</f>
        <v>32</v>
      </c>
      <c r="N32" s="100">
        <f>H32-M32</f>
        <v>16</v>
      </c>
    </row>
    <row r="33" spans="1:14" x14ac:dyDescent="0.5">
      <c r="A33" s="97" t="s">
        <v>38</v>
      </c>
      <c r="B33" s="98">
        <f>IFERROR(VLOOKUP(A33,'Dez. 2017'!A:B,2,0),0)</f>
        <v>3</v>
      </c>
      <c r="C33" s="98">
        <f>IFERROR(VLOOKUP(A33,'Jan. 2018'!A:B,2,0),0)</f>
        <v>5</v>
      </c>
      <c r="D33" s="98">
        <f>IFERROR(VLOOKUP(A33,'Feb. 2018'!A:B,2,0),0)</f>
        <v>4</v>
      </c>
      <c r="E33" s="98">
        <f>IFERROR(VLOOKUP(A33,'Mrz. 2018'!A:B,2,0),0)</f>
        <v>0</v>
      </c>
      <c r="F33" s="98"/>
      <c r="G33" s="98">
        <f>SUM(B33:F33)</f>
        <v>12</v>
      </c>
      <c r="H33" s="99">
        <f>G33*4</f>
        <v>48</v>
      </c>
      <c r="I33" s="99">
        <f>IFERROR(VLOOKUP(A33,'Dez. 2017'!A:F,5,0),0)</f>
        <v>12</v>
      </c>
      <c r="J33" s="99">
        <f>IFERROR(VLOOKUP(A33,'Jan. 2018'!A:E,5,0),0)</f>
        <v>20</v>
      </c>
      <c r="K33" s="99">
        <f>IFERROR(VLOOKUP(A33,'Feb. 2018'!A:E,5,0),0)</f>
        <v>0</v>
      </c>
      <c r="L33" s="99">
        <f>IFERROR(VLOOKUP(A33,'Mrz. 2018'!A:E,5,0),0)</f>
        <v>0</v>
      </c>
      <c r="M33" s="100">
        <f>SUM(I33:L33)</f>
        <v>32</v>
      </c>
      <c r="N33" s="100">
        <f>H33-M33</f>
        <v>16</v>
      </c>
    </row>
    <row r="34" spans="1:14" x14ac:dyDescent="0.5">
      <c r="A34" s="97" t="s">
        <v>29</v>
      </c>
      <c r="B34" s="98">
        <f>IFERROR(VLOOKUP(A34,'Dez. 2017'!A:B,2,0),0)</f>
        <v>5</v>
      </c>
      <c r="C34" s="98">
        <f>IFERROR(VLOOKUP(A34,'Jan. 2018'!A:B,2,0),0)</f>
        <v>3</v>
      </c>
      <c r="D34" s="98">
        <f>IFERROR(VLOOKUP(A34,'Feb. 2018'!A:B,2,0),0)</f>
        <v>3</v>
      </c>
      <c r="E34" s="98">
        <f>IFERROR(VLOOKUP(A34,'Mrz. 2018'!A:B,2,0),0)</f>
        <v>0</v>
      </c>
      <c r="F34" s="98"/>
      <c r="G34" s="98">
        <f>SUM(B34:F34)</f>
        <v>11</v>
      </c>
      <c r="H34" s="99">
        <f>G34*4</f>
        <v>44</v>
      </c>
      <c r="I34" s="99">
        <f>IFERROR(VLOOKUP(A34,'Dez. 2017'!A:F,5,0),0)</f>
        <v>20</v>
      </c>
      <c r="J34" s="99">
        <f>IFERROR(VLOOKUP(A34,'Jan. 2018'!A:E,5,0),0)</f>
        <v>12</v>
      </c>
      <c r="K34" s="99">
        <f>IFERROR(VLOOKUP(A34,'Feb. 2018'!A:E,5,0),0)</f>
        <v>0</v>
      </c>
      <c r="L34" s="99">
        <f>IFERROR(VLOOKUP(A34,'Mrz. 2018'!A:E,5,0),0)</f>
        <v>0</v>
      </c>
      <c r="M34" s="100">
        <f>SUM(I34:L34)</f>
        <v>32</v>
      </c>
      <c r="N34" s="100">
        <f>H34-M34</f>
        <v>12</v>
      </c>
    </row>
    <row r="35" spans="1:14" x14ac:dyDescent="0.5">
      <c r="A35" s="97" t="s">
        <v>10</v>
      </c>
      <c r="B35" s="98">
        <f>IFERROR(VLOOKUP(A35,'Dez. 2017'!A:B,2,0),0)</f>
        <v>4</v>
      </c>
      <c r="C35" s="98">
        <f>IFERROR(VLOOKUP(A35,'Jan. 2018'!A:B,2,0),0)</f>
        <v>2</v>
      </c>
      <c r="D35" s="98">
        <f>IFERROR(VLOOKUP(A35,'Feb. 2018'!A:B,2,0),0)</f>
        <v>3</v>
      </c>
      <c r="E35" s="98">
        <f>IFERROR(VLOOKUP(A35,'Mrz. 2018'!A:B,2,0),0)</f>
        <v>1</v>
      </c>
      <c r="F35" s="98"/>
      <c r="G35" s="98">
        <f>SUM(B35:F35)</f>
        <v>10</v>
      </c>
      <c r="H35" s="99">
        <f>G35*4</f>
        <v>40</v>
      </c>
      <c r="I35" s="99">
        <f>IFERROR(VLOOKUP(A35,'Dez. 2017'!A:F,5,0),0)</f>
        <v>16</v>
      </c>
      <c r="J35" s="99">
        <f>IFERROR(VLOOKUP(A35,'Jan. 2018'!A:E,5,0),0)</f>
        <v>8</v>
      </c>
      <c r="K35" s="99">
        <f>IFERROR(VLOOKUP(A35,'Feb. 2018'!A:E,5,0),0)</f>
        <v>0</v>
      </c>
      <c r="L35" s="99">
        <f>IFERROR(VLOOKUP(A35,'Mrz. 2018'!A:E,5,0),0)</f>
        <v>0</v>
      </c>
      <c r="M35" s="100">
        <f>SUM(I35:L35)</f>
        <v>24</v>
      </c>
      <c r="N35" s="100">
        <f>H35-M35</f>
        <v>16</v>
      </c>
    </row>
    <row r="36" spans="1:14" x14ac:dyDescent="0.5">
      <c r="A36" s="97" t="s">
        <v>75</v>
      </c>
      <c r="B36" s="98">
        <f>IFERROR(VLOOKUP(A36,'Dez. 2017'!A:B,2,0),0)</f>
        <v>3</v>
      </c>
      <c r="C36" s="98">
        <f>IFERROR(VLOOKUP(A36,'Jan. 2018'!A:B,2,0),0)</f>
        <v>1</v>
      </c>
      <c r="D36" s="98">
        <f>IFERROR(VLOOKUP(A36,'Feb. 2018'!A:B,2,0),0)</f>
        <v>5</v>
      </c>
      <c r="E36" s="98">
        <f>IFERROR(VLOOKUP(A36,'Mrz. 2018'!A:B,2,0),0)</f>
        <v>1</v>
      </c>
      <c r="F36" s="98"/>
      <c r="G36" s="98">
        <f>SUM(B36:F36)</f>
        <v>10</v>
      </c>
      <c r="H36" s="99">
        <f>G36*4</f>
        <v>40</v>
      </c>
      <c r="I36" s="99">
        <f>IFERROR(VLOOKUP(A36,'Dez. 2017'!A:F,5,0),0)</f>
        <v>12</v>
      </c>
      <c r="J36" s="99">
        <f>IFERROR(VLOOKUP(A36,'Jan. 2018'!A:E,5,0),0)</f>
        <v>4</v>
      </c>
      <c r="K36" s="99">
        <f>IFERROR(VLOOKUP(A36,'Feb. 2018'!A:E,5,0),0)</f>
        <v>0</v>
      </c>
      <c r="L36" s="99">
        <f>IFERROR(VLOOKUP(A36,'Mrz. 2018'!A:E,5,0),0)</f>
        <v>0</v>
      </c>
      <c r="M36" s="100">
        <f>SUM(I36:L36)</f>
        <v>16</v>
      </c>
      <c r="N36" s="100">
        <f>H36-M36</f>
        <v>24</v>
      </c>
    </row>
    <row r="37" spans="1:14" x14ac:dyDescent="0.5">
      <c r="A37" s="97" t="s">
        <v>11</v>
      </c>
      <c r="B37" s="98">
        <f>IFERROR(VLOOKUP(A37,'Dez. 2017'!A:B,2,0),0)</f>
        <v>6</v>
      </c>
      <c r="C37" s="98">
        <f>IFERROR(VLOOKUP(A37,'Jan. 2018'!A:B,2,0),0)</f>
        <v>2</v>
      </c>
      <c r="D37" s="98">
        <f>IFERROR(VLOOKUP(A37,'Feb. 2018'!A:B,2,0),0)</f>
        <v>2</v>
      </c>
      <c r="E37" s="98">
        <f>IFERROR(VLOOKUP(A37,'Mrz. 2018'!A:B,2,0),0)</f>
        <v>0</v>
      </c>
      <c r="F37" s="98"/>
      <c r="G37" s="98">
        <f>SUM(B37:F37)</f>
        <v>10</v>
      </c>
      <c r="H37" s="99">
        <f>G37*4</f>
        <v>40</v>
      </c>
      <c r="I37" s="99">
        <f>IFERROR(VLOOKUP(A37,'Dez. 2017'!A:F,5,0),0)</f>
        <v>0</v>
      </c>
      <c r="J37" s="99">
        <f>IFERROR(VLOOKUP(A37,'Jan. 2018'!A:E,5,0),0)</f>
        <v>8</v>
      </c>
      <c r="K37" s="99">
        <f>IFERROR(VLOOKUP(A37,'Feb. 2018'!A:E,5,0),0)</f>
        <v>0</v>
      </c>
      <c r="L37" s="99">
        <f>IFERROR(VLOOKUP(A37,'Mrz. 2018'!A:E,5,0),0)</f>
        <v>0</v>
      </c>
      <c r="M37" s="100">
        <f>SUM(I37:L37)</f>
        <v>8</v>
      </c>
      <c r="N37" s="100">
        <f>H37-M37</f>
        <v>32</v>
      </c>
    </row>
    <row r="38" spans="1:14" x14ac:dyDescent="0.5">
      <c r="A38" s="97" t="s">
        <v>31</v>
      </c>
      <c r="B38" s="98">
        <f>IFERROR(VLOOKUP(A38,'Dez. 2017'!A:B,2,0),0)</f>
        <v>5</v>
      </c>
      <c r="C38" s="98">
        <f>IFERROR(VLOOKUP(A38,'Jan. 2018'!A:B,2,0),0)</f>
        <v>4</v>
      </c>
      <c r="D38" s="98">
        <f>IFERROR(VLOOKUP(A38,'Feb. 2018'!A:B,2,0),0)</f>
        <v>0</v>
      </c>
      <c r="E38" s="98">
        <f>IFERROR(VLOOKUP(A38,'Mrz. 2018'!A:B,2,0),0)</f>
        <v>0</v>
      </c>
      <c r="F38" s="98"/>
      <c r="G38" s="98">
        <f>SUM(B38:F38)</f>
        <v>9</v>
      </c>
      <c r="H38" s="99">
        <f>G38*4</f>
        <v>36</v>
      </c>
      <c r="I38" s="99">
        <f>IFERROR(VLOOKUP(A38,'Dez. 2017'!A:F,5,0),0)</f>
        <v>0</v>
      </c>
      <c r="J38" s="99">
        <f>IFERROR(VLOOKUP(A38,'Jan. 2018'!A:E,5,0),0)</f>
        <v>0</v>
      </c>
      <c r="K38" s="99">
        <f>IFERROR(VLOOKUP(A38,'Feb. 2018'!A:E,5,0),0)</f>
        <v>0</v>
      </c>
      <c r="L38" s="99">
        <f>IFERROR(VLOOKUP(A38,'Mrz. 2018'!A:E,5,0),0)</f>
        <v>0</v>
      </c>
      <c r="M38" s="100">
        <f>SUM(I38:L38)</f>
        <v>0</v>
      </c>
      <c r="N38" s="100">
        <f>H38-M38</f>
        <v>36</v>
      </c>
    </row>
    <row r="39" spans="1:14" x14ac:dyDescent="0.5">
      <c r="A39" s="97" t="s">
        <v>18</v>
      </c>
      <c r="B39" s="98">
        <f>IFERROR(VLOOKUP(A39,'Dez. 2017'!A:B,2,0),0)</f>
        <v>4</v>
      </c>
      <c r="C39" s="98">
        <f>IFERROR(VLOOKUP(A39,'Jan. 2018'!A:B,2,0),0)</f>
        <v>3</v>
      </c>
      <c r="D39" s="98">
        <f>IFERROR(VLOOKUP(A39,'Feb. 2018'!A:B,2,0),0)</f>
        <v>2</v>
      </c>
      <c r="E39" s="98">
        <f>IFERROR(VLOOKUP(A39,'Mrz. 2018'!A:B,2,0),0)</f>
        <v>0</v>
      </c>
      <c r="F39" s="98"/>
      <c r="G39" s="98">
        <f>SUM(B39:F39)</f>
        <v>9</v>
      </c>
      <c r="H39" s="99">
        <f>G39*4</f>
        <v>36</v>
      </c>
      <c r="I39" s="99">
        <f>IFERROR(VLOOKUP(A39,'Dez. 2017'!A:F,5,0),0)</f>
        <v>0</v>
      </c>
      <c r="J39" s="99">
        <f>IFERROR(VLOOKUP(A39,'Jan. 2018'!A:E,5,0),0)</f>
        <v>0</v>
      </c>
      <c r="K39" s="99">
        <f>IFERROR(VLOOKUP(A39,'Feb. 2018'!A:E,5,0),0)</f>
        <v>0</v>
      </c>
      <c r="L39" s="99">
        <f>IFERROR(VLOOKUP(A39,'Mrz. 2018'!A:E,5,0),0)</f>
        <v>0</v>
      </c>
      <c r="M39" s="100">
        <f>SUM(I39:L39)</f>
        <v>0</v>
      </c>
      <c r="N39" s="100">
        <f>H39-M39</f>
        <v>36</v>
      </c>
    </row>
    <row r="40" spans="1:14" x14ac:dyDescent="0.5">
      <c r="A40" s="97" t="s">
        <v>20</v>
      </c>
      <c r="B40" s="98">
        <f>IFERROR(VLOOKUP(A40,'Dez. 2017'!A:B,2,0),0)</f>
        <v>4</v>
      </c>
      <c r="C40" s="98">
        <f>IFERROR(VLOOKUP(A40,'Jan. 2018'!A:B,2,0),0)</f>
        <v>5</v>
      </c>
      <c r="D40" s="98">
        <f>IFERROR(VLOOKUP(A40,'Feb. 2018'!A:B,2,0),0)</f>
        <v>0</v>
      </c>
      <c r="E40" s="98">
        <f>IFERROR(VLOOKUP(A40,'Mrz. 2018'!A:B,2,0),0)</f>
        <v>0</v>
      </c>
      <c r="F40" s="98"/>
      <c r="G40" s="98">
        <f>SUM(B40:F40)</f>
        <v>9</v>
      </c>
      <c r="H40" s="99">
        <f>G40*4</f>
        <v>36</v>
      </c>
      <c r="I40" s="99">
        <f>IFERROR(VLOOKUP(A40,'Dez. 2017'!A:F,5,0),0)</f>
        <v>16</v>
      </c>
      <c r="J40" s="99">
        <f>IFERROR(VLOOKUP(A40,'Jan. 2018'!A:E,5,0),0)</f>
        <v>20</v>
      </c>
      <c r="K40" s="99">
        <f>IFERROR(VLOOKUP(A40,'Feb. 2018'!A:E,5,0),0)</f>
        <v>0</v>
      </c>
      <c r="L40" s="99">
        <f>IFERROR(VLOOKUP(A40,'Mrz. 2018'!A:E,5,0),0)</f>
        <v>0</v>
      </c>
      <c r="M40" s="100">
        <f>SUM(I40:L40)</f>
        <v>36</v>
      </c>
      <c r="N40" s="100">
        <f>H40-M40</f>
        <v>0</v>
      </c>
    </row>
    <row r="41" spans="1:14" x14ac:dyDescent="0.5">
      <c r="A41" s="97" t="s">
        <v>52</v>
      </c>
      <c r="B41" s="98">
        <f>IFERROR(VLOOKUP(A41,'Dez. 2017'!A:B,2,0),0)</f>
        <v>3</v>
      </c>
      <c r="C41" s="98">
        <f>IFERROR(VLOOKUP(A41,'Jan. 2018'!A:B,2,0),0)</f>
        <v>3</v>
      </c>
      <c r="D41" s="98">
        <f>IFERROR(VLOOKUP(A41,'Feb. 2018'!A:B,2,0),0)</f>
        <v>3</v>
      </c>
      <c r="E41" s="98">
        <f>IFERROR(VLOOKUP(A41,'Mrz. 2018'!A:B,2,0),0)</f>
        <v>0</v>
      </c>
      <c r="F41" s="98"/>
      <c r="G41" s="98">
        <f>SUM(B41:F41)</f>
        <v>9</v>
      </c>
      <c r="H41" s="99">
        <f>G41*4</f>
        <v>36</v>
      </c>
      <c r="I41" s="99">
        <f>IFERROR(VLOOKUP(A41,'Dez. 2017'!A:F,5,0),0)</f>
        <v>12</v>
      </c>
      <c r="J41" s="99">
        <f>IFERROR(VLOOKUP(A41,'Jan. 2018'!A:E,5,0),0)</f>
        <v>12</v>
      </c>
      <c r="K41" s="99">
        <f>IFERROR(VLOOKUP(A41,'Feb. 2018'!A:E,5,0),0)</f>
        <v>0</v>
      </c>
      <c r="L41" s="99">
        <f>IFERROR(VLOOKUP(A41,'Mrz. 2018'!A:E,5,0),0)</f>
        <v>0</v>
      </c>
      <c r="M41" s="100">
        <f>SUM(I41:L41)</f>
        <v>24</v>
      </c>
      <c r="N41" s="100">
        <f>H41-M41</f>
        <v>12</v>
      </c>
    </row>
    <row r="42" spans="1:14" x14ac:dyDescent="0.5">
      <c r="A42" s="97" t="s">
        <v>28</v>
      </c>
      <c r="B42" s="98">
        <f>IFERROR(VLOOKUP(A42,'Dez. 2017'!A:B,2,0),0)</f>
        <v>5</v>
      </c>
      <c r="C42" s="98">
        <f>IFERROR(VLOOKUP(A42,'Jan. 2018'!A:B,2,0),0)</f>
        <v>2</v>
      </c>
      <c r="D42" s="98">
        <f>IFERROR(VLOOKUP(A42,'Feb. 2018'!A:B,2,0),0)</f>
        <v>1</v>
      </c>
      <c r="E42" s="98">
        <f>IFERROR(VLOOKUP(A42,'Mrz. 2018'!A:B,2,0),0)</f>
        <v>0</v>
      </c>
      <c r="F42" s="98"/>
      <c r="G42" s="98">
        <f>SUM(B42:F42)</f>
        <v>8</v>
      </c>
      <c r="H42" s="99">
        <f>G42*4</f>
        <v>32</v>
      </c>
      <c r="I42" s="99">
        <f>IFERROR(VLOOKUP(A42,'Dez. 2017'!A:F,5,0),0)</f>
        <v>20</v>
      </c>
      <c r="J42" s="99">
        <f>IFERROR(VLOOKUP(A42,'Jan. 2018'!A:E,5,0),0)</f>
        <v>0</v>
      </c>
      <c r="K42" s="99">
        <f>IFERROR(VLOOKUP(A42,'Feb. 2018'!A:E,5,0),0)</f>
        <v>0</v>
      </c>
      <c r="L42" s="99">
        <f>IFERROR(VLOOKUP(A42,'Mrz. 2018'!A:E,5,0),0)</f>
        <v>0</v>
      </c>
      <c r="M42" s="100">
        <f>SUM(I42:L42)</f>
        <v>20</v>
      </c>
      <c r="N42" s="100">
        <f>H42-M42</f>
        <v>12</v>
      </c>
    </row>
    <row r="43" spans="1:14" x14ac:dyDescent="0.5">
      <c r="A43" s="97" t="s">
        <v>55</v>
      </c>
      <c r="B43" s="98">
        <f>IFERROR(VLOOKUP(A43,'Dez. 2017'!A:B,2,0),0)</f>
        <v>4</v>
      </c>
      <c r="C43" s="98">
        <f>IFERROR(VLOOKUP(A43,'Jan. 2018'!A:B,2,0),0)</f>
        <v>3</v>
      </c>
      <c r="D43" s="98">
        <f>IFERROR(VLOOKUP(A43,'Feb. 2018'!A:B,2,0),0)</f>
        <v>1</v>
      </c>
      <c r="E43" s="98">
        <f>IFERROR(VLOOKUP(A43,'Mrz. 2018'!A:B,2,0),0)</f>
        <v>0</v>
      </c>
      <c r="F43" s="98"/>
      <c r="G43" s="98">
        <f>SUM(B43:F43)</f>
        <v>8</v>
      </c>
      <c r="H43" s="99">
        <f>G43*4</f>
        <v>32</v>
      </c>
      <c r="I43" s="99">
        <f>IFERROR(VLOOKUP(A43,'Dez. 2017'!A:F,5,0),0)</f>
        <v>16</v>
      </c>
      <c r="J43" s="99">
        <f>IFERROR(VLOOKUP(A43,'Jan. 2018'!A:E,5,0),0)</f>
        <v>12</v>
      </c>
      <c r="K43" s="99">
        <f>IFERROR(VLOOKUP(A43,'Feb. 2018'!A:E,5,0),0)</f>
        <v>0</v>
      </c>
      <c r="L43" s="99">
        <f>IFERROR(VLOOKUP(A43,'Mrz. 2018'!A:E,5,0),0)</f>
        <v>0</v>
      </c>
      <c r="M43" s="100">
        <f>SUM(I43:L43)</f>
        <v>28</v>
      </c>
      <c r="N43" s="100">
        <f>H43-M43</f>
        <v>4</v>
      </c>
    </row>
    <row r="44" spans="1:14" x14ac:dyDescent="0.5">
      <c r="A44" s="97" t="s">
        <v>50</v>
      </c>
      <c r="B44" s="98">
        <f>IFERROR(VLOOKUP(A44,'Dez. 2017'!A:B,2,0),0)</f>
        <v>2</v>
      </c>
      <c r="C44" s="98">
        <f>IFERROR(VLOOKUP(A44,'Jan. 2018'!A:B,2,0),0)</f>
        <v>3</v>
      </c>
      <c r="D44" s="98">
        <f>IFERROR(VLOOKUP(A44,'Feb. 2018'!A:B,2,0),0)</f>
        <v>3</v>
      </c>
      <c r="E44" s="98">
        <f>IFERROR(VLOOKUP(A44,'Mrz. 2018'!A:B,2,0),0)</f>
        <v>0</v>
      </c>
      <c r="F44" s="98"/>
      <c r="G44" s="98">
        <f>SUM(B44:F44)</f>
        <v>8</v>
      </c>
      <c r="H44" s="99">
        <f>G44*4</f>
        <v>32</v>
      </c>
      <c r="I44" s="99">
        <f>IFERROR(VLOOKUP(A44,'Dez. 2017'!A:F,5,0),0)</f>
        <v>8</v>
      </c>
      <c r="J44" s="99">
        <f>IFERROR(VLOOKUP(A44,'Jan. 2018'!A:E,5,0),0)</f>
        <v>12</v>
      </c>
      <c r="K44" s="99">
        <f>IFERROR(VLOOKUP(A44,'Feb. 2018'!A:E,5,0),0)</f>
        <v>0</v>
      </c>
      <c r="L44" s="99">
        <f>IFERROR(VLOOKUP(A44,'Mrz. 2018'!A:E,5,0),0)</f>
        <v>0</v>
      </c>
      <c r="M44" s="100">
        <f>SUM(I44:L44)</f>
        <v>20</v>
      </c>
      <c r="N44" s="100">
        <f>H44-M44</f>
        <v>12</v>
      </c>
    </row>
    <row r="45" spans="1:14" x14ac:dyDescent="0.5">
      <c r="A45" s="97" t="s">
        <v>39</v>
      </c>
      <c r="B45" s="98">
        <f>IFERROR(VLOOKUP(A45,'Dez. 2017'!A:B,2,0),0)</f>
        <v>2</v>
      </c>
      <c r="C45" s="98">
        <f>IFERROR(VLOOKUP(A45,'Jan. 2018'!A:B,2,0),0)</f>
        <v>4</v>
      </c>
      <c r="D45" s="98">
        <f>IFERROR(VLOOKUP(A45,'Feb. 2018'!A:B,2,0),0)</f>
        <v>2</v>
      </c>
      <c r="E45" s="98">
        <f>IFERROR(VLOOKUP(A45,'Mrz. 2018'!A:B,2,0),0)</f>
        <v>0</v>
      </c>
      <c r="F45" s="98"/>
      <c r="G45" s="98">
        <f>SUM(B45:F45)</f>
        <v>8</v>
      </c>
      <c r="H45" s="99">
        <f>G45*4</f>
        <v>32</v>
      </c>
      <c r="I45" s="99">
        <f>IFERROR(VLOOKUP(A45,'Dez. 2017'!A:F,5,0),0)</f>
        <v>8</v>
      </c>
      <c r="J45" s="99">
        <f>IFERROR(VLOOKUP(A45,'Jan. 2018'!A:E,5,0),0)</f>
        <v>16</v>
      </c>
      <c r="K45" s="99">
        <f>IFERROR(VLOOKUP(A45,'Feb. 2018'!A:E,5,0),0)</f>
        <v>0</v>
      </c>
      <c r="L45" s="99">
        <f>IFERROR(VLOOKUP(A45,'Mrz. 2018'!A:E,5,0),0)</f>
        <v>0</v>
      </c>
      <c r="M45" s="100">
        <f>SUM(I45:L45)</f>
        <v>24</v>
      </c>
      <c r="N45" s="100">
        <f>H45-M45</f>
        <v>8</v>
      </c>
    </row>
    <row r="46" spans="1:14" x14ac:dyDescent="0.5">
      <c r="A46" s="97" t="s">
        <v>42</v>
      </c>
      <c r="B46" s="98">
        <f>IFERROR(VLOOKUP(A46,'Dez. 2017'!A:B,2,0),0)</f>
        <v>2</v>
      </c>
      <c r="C46" s="98">
        <f>IFERROR(VLOOKUP(A46,'Jan. 2018'!A:B,2,0),0)</f>
        <v>4</v>
      </c>
      <c r="D46" s="98">
        <f>IFERROR(VLOOKUP(A46,'Feb. 2018'!A:B,2,0),0)</f>
        <v>2</v>
      </c>
      <c r="E46" s="98">
        <f>IFERROR(VLOOKUP(A46,'Mrz. 2018'!A:B,2,0),0)</f>
        <v>0</v>
      </c>
      <c r="F46" s="98"/>
      <c r="G46" s="98">
        <f>SUM(B46:F46)</f>
        <v>8</v>
      </c>
      <c r="H46" s="99">
        <f>G46*4</f>
        <v>32</v>
      </c>
      <c r="I46" s="99">
        <f>IFERROR(VLOOKUP(A46,'Dez. 2017'!A:F,5,0),0)</f>
        <v>8</v>
      </c>
      <c r="J46" s="99">
        <f>IFERROR(VLOOKUP(A46,'Jan. 2018'!A:E,5,0),0)</f>
        <v>16</v>
      </c>
      <c r="K46" s="99">
        <f>IFERROR(VLOOKUP(A46,'Feb. 2018'!A:E,5,0),0)</f>
        <v>0</v>
      </c>
      <c r="L46" s="99">
        <f>IFERROR(VLOOKUP(A46,'Mrz. 2018'!A:E,5,0),0)</f>
        <v>0</v>
      </c>
      <c r="M46" s="100">
        <f>SUM(I46:L46)</f>
        <v>24</v>
      </c>
      <c r="N46" s="100">
        <f>H46-M46</f>
        <v>8</v>
      </c>
    </row>
    <row r="47" spans="1:14" x14ac:dyDescent="0.5">
      <c r="A47" s="97" t="s">
        <v>34</v>
      </c>
      <c r="B47" s="98">
        <f>IFERROR(VLOOKUP(A47,'Dez. 2017'!A:B,2,0),0)</f>
        <v>5</v>
      </c>
      <c r="C47" s="98">
        <f>IFERROR(VLOOKUP(A47,'Jan. 2018'!A:B,2,0),0)</f>
        <v>1</v>
      </c>
      <c r="D47" s="98">
        <f>IFERROR(VLOOKUP(A47,'Feb. 2018'!A:B,2,0),0)</f>
        <v>1</v>
      </c>
      <c r="E47" s="98">
        <f>IFERROR(VLOOKUP(A47,'Mrz. 2018'!A:B,2,0),0)</f>
        <v>0</v>
      </c>
      <c r="F47" s="98"/>
      <c r="G47" s="98">
        <f>SUM(B47:F47)</f>
        <v>7</v>
      </c>
      <c r="H47" s="99">
        <f>G47*4</f>
        <v>28</v>
      </c>
      <c r="I47" s="99">
        <f>IFERROR(VLOOKUP(A47,'Dez. 2017'!A:F,5,0),0)</f>
        <v>0</v>
      </c>
      <c r="J47" s="99">
        <f>IFERROR(VLOOKUP(A47,'Jan. 2018'!A:E,5,0),0)</f>
        <v>0</v>
      </c>
      <c r="K47" s="99">
        <f>IFERROR(VLOOKUP(A47,'Feb. 2018'!A:E,5,0),0)</f>
        <v>0</v>
      </c>
      <c r="L47" s="99">
        <f>IFERROR(VLOOKUP(A47,'Mrz. 2018'!A:E,5,0),0)</f>
        <v>0</v>
      </c>
      <c r="M47" s="100">
        <f>SUM(I47:L47)</f>
        <v>0</v>
      </c>
      <c r="N47" s="100">
        <f>H47-M47</f>
        <v>28</v>
      </c>
    </row>
    <row r="48" spans="1:14" x14ac:dyDescent="0.5">
      <c r="A48" s="97" t="s">
        <v>36</v>
      </c>
      <c r="B48" s="98">
        <f>IFERROR(VLOOKUP(A48,'Dez. 2017'!A:B,2,0),0)</f>
        <v>5</v>
      </c>
      <c r="C48" s="98">
        <f>IFERROR(VLOOKUP(A48,'Jan. 2018'!A:B,2,0),0)</f>
        <v>2</v>
      </c>
      <c r="D48" s="98">
        <f>IFERROR(VLOOKUP(A48,'Feb. 2018'!A:B,2,0),0)</f>
        <v>0</v>
      </c>
      <c r="E48" s="98">
        <f>IFERROR(VLOOKUP(A48,'Mrz. 2018'!A:B,2,0),0)</f>
        <v>0</v>
      </c>
      <c r="F48" s="98"/>
      <c r="G48" s="98">
        <f>SUM(B48:F48)</f>
        <v>7</v>
      </c>
      <c r="H48" s="99">
        <f>G48*4</f>
        <v>28</v>
      </c>
      <c r="I48" s="99">
        <f>IFERROR(VLOOKUP(A48,'Dez. 2017'!A:F,5,0),0)</f>
        <v>0</v>
      </c>
      <c r="J48" s="99">
        <f>IFERROR(VLOOKUP(A48,'Jan. 2018'!A:E,5,0),0)</f>
        <v>0</v>
      </c>
      <c r="K48" s="99">
        <f>IFERROR(VLOOKUP(A48,'Feb. 2018'!A:E,5,0),0)</f>
        <v>0</v>
      </c>
      <c r="L48" s="99">
        <f>IFERROR(VLOOKUP(A48,'Mrz. 2018'!A:E,5,0),0)</f>
        <v>0</v>
      </c>
      <c r="M48" s="100">
        <f>SUM(I48:L48)</f>
        <v>0</v>
      </c>
      <c r="N48" s="100">
        <f>H48-M48</f>
        <v>28</v>
      </c>
    </row>
    <row r="49" spans="1:14" x14ac:dyDescent="0.5">
      <c r="A49" s="97" t="s">
        <v>63</v>
      </c>
      <c r="B49" s="98">
        <f>IFERROR(VLOOKUP(A49,'Dez. 2017'!A:B,2,0),0)</f>
        <v>3</v>
      </c>
      <c r="C49" s="98">
        <f>IFERROR(VLOOKUP(A49,'Jan. 2018'!A:B,2,0),0)</f>
        <v>1</v>
      </c>
      <c r="D49" s="98">
        <f>IFERROR(VLOOKUP(A49,'Feb. 2018'!A:B,2,0),0)</f>
        <v>3</v>
      </c>
      <c r="E49" s="98">
        <f>IFERROR(VLOOKUP(A49,'Mrz. 2018'!A:B,2,0),0)</f>
        <v>0</v>
      </c>
      <c r="F49" s="98"/>
      <c r="G49" s="98">
        <f>SUM(B49:F49)</f>
        <v>7</v>
      </c>
      <c r="H49" s="99">
        <f>G49*4</f>
        <v>28</v>
      </c>
      <c r="I49" s="99">
        <f>IFERROR(VLOOKUP(A49,'Dez. 2017'!A:F,5,0),0)</f>
        <v>0</v>
      </c>
      <c r="J49" s="99">
        <f>IFERROR(VLOOKUP(A49,'Jan. 2018'!A:E,5,0),0)</f>
        <v>0</v>
      </c>
      <c r="K49" s="99">
        <f>IFERROR(VLOOKUP(A49,'Feb. 2018'!A:E,5,0),0)</f>
        <v>0</v>
      </c>
      <c r="L49" s="99">
        <f>IFERROR(VLOOKUP(A49,'Mrz. 2018'!A:E,5,0),0)</f>
        <v>0</v>
      </c>
      <c r="M49" s="100">
        <f>SUM(I49:L49)</f>
        <v>0</v>
      </c>
      <c r="N49" s="100">
        <f>H49-M49</f>
        <v>28</v>
      </c>
    </row>
    <row r="50" spans="1:14" x14ac:dyDescent="0.5">
      <c r="A50" s="97" t="s">
        <v>44</v>
      </c>
      <c r="B50" s="98">
        <f>IFERROR(VLOOKUP(A50,'Dez. 2017'!A:B,2,0),0)</f>
        <v>3</v>
      </c>
      <c r="C50" s="98">
        <f>IFERROR(VLOOKUP(A50,'Jan. 2018'!A:B,2,0),0)</f>
        <v>3</v>
      </c>
      <c r="D50" s="98">
        <f>IFERROR(VLOOKUP(A50,'Feb. 2018'!A:B,2,0),0)</f>
        <v>1</v>
      </c>
      <c r="E50" s="98">
        <f>IFERROR(VLOOKUP(A50,'Mrz. 2018'!A:B,2,0),0)</f>
        <v>0</v>
      </c>
      <c r="F50" s="98"/>
      <c r="G50" s="98">
        <f>SUM(B50:F50)</f>
        <v>7</v>
      </c>
      <c r="H50" s="99">
        <f>G50*4</f>
        <v>28</v>
      </c>
      <c r="I50" s="99">
        <f>IFERROR(VLOOKUP(A50,'Dez. 2017'!A:F,5,0),0)</f>
        <v>12</v>
      </c>
      <c r="J50" s="99">
        <f>IFERROR(VLOOKUP(A50,'Jan. 2018'!A:E,5,0),0)</f>
        <v>12</v>
      </c>
      <c r="K50" s="99">
        <f>IFERROR(VLOOKUP(A50,'Feb. 2018'!A:E,5,0),0)</f>
        <v>0</v>
      </c>
      <c r="L50" s="99">
        <f>IFERROR(VLOOKUP(A50,'Mrz. 2018'!A:E,5,0),0)</f>
        <v>0</v>
      </c>
      <c r="M50" s="100">
        <f>SUM(I50:L50)</f>
        <v>24</v>
      </c>
      <c r="N50" s="100">
        <f>H50-M50</f>
        <v>4</v>
      </c>
    </row>
    <row r="51" spans="1:14" x14ac:dyDescent="0.5">
      <c r="A51" s="97" t="s">
        <v>78</v>
      </c>
      <c r="B51" s="98">
        <f>IFERROR(VLOOKUP(A51,'Dez. 2017'!A:B,2,0),0)</f>
        <v>1</v>
      </c>
      <c r="C51" s="98">
        <f>IFERROR(VLOOKUP(A51,'Jan. 2018'!A:B,2,0),0)</f>
        <v>5</v>
      </c>
      <c r="D51" s="98">
        <f>IFERROR(VLOOKUP(A51,'Feb. 2018'!A:B,2,0),0)</f>
        <v>1</v>
      </c>
      <c r="E51" s="98">
        <f>IFERROR(VLOOKUP(A51,'Mrz. 2018'!A:B,2,0),0)</f>
        <v>0</v>
      </c>
      <c r="F51" s="98"/>
      <c r="G51" s="98">
        <f>SUM(B51:F51)</f>
        <v>7</v>
      </c>
      <c r="H51" s="99">
        <f>G51*4</f>
        <v>28</v>
      </c>
      <c r="I51" s="99">
        <f>IFERROR(VLOOKUP(A51,'Dez. 2017'!A:F,5,0),0)</f>
        <v>4</v>
      </c>
      <c r="J51" s="99">
        <f>IFERROR(VLOOKUP(A51,'Jan. 2018'!A:E,5,0),0)</f>
        <v>20</v>
      </c>
      <c r="K51" s="99">
        <f>IFERROR(VLOOKUP(A51,'Feb. 2018'!A:E,5,0),0)</f>
        <v>0</v>
      </c>
      <c r="L51" s="99">
        <f>IFERROR(VLOOKUP(A51,'Mrz. 2018'!A:E,5,0),0)</f>
        <v>0</v>
      </c>
      <c r="M51" s="100">
        <f>SUM(I51:L51)</f>
        <v>24</v>
      </c>
      <c r="N51" s="100">
        <f>H51-M51</f>
        <v>4</v>
      </c>
    </row>
    <row r="52" spans="1:14" x14ac:dyDescent="0.5">
      <c r="A52" s="97" t="s">
        <v>56</v>
      </c>
      <c r="B52" s="98">
        <f>IFERROR(VLOOKUP(A52,'Dez. 2017'!A:B,2,0),0)</f>
        <v>3</v>
      </c>
      <c r="C52" s="98">
        <f>IFERROR(VLOOKUP(A52,'Jan. 2018'!A:B,2,0),0)</f>
        <v>0</v>
      </c>
      <c r="D52" s="98">
        <f>IFERROR(VLOOKUP(A52,'Feb. 2018'!A:B,2,0),0)</f>
        <v>3</v>
      </c>
      <c r="E52" s="98">
        <f>IFERROR(VLOOKUP(A52,'Mrz. 2018'!A:B,2,0),0)</f>
        <v>0</v>
      </c>
      <c r="F52" s="98"/>
      <c r="G52" s="98">
        <f>SUM(B52:F52)</f>
        <v>6</v>
      </c>
      <c r="H52" s="99">
        <f>G52*4</f>
        <v>24</v>
      </c>
      <c r="I52" s="99">
        <f>IFERROR(VLOOKUP(A52,'Dez. 2017'!A:F,5,0),0)</f>
        <v>0</v>
      </c>
      <c r="J52" s="99">
        <f>IFERROR(VLOOKUP(A52,'Jan. 2018'!A:E,5,0),0)</f>
        <v>0</v>
      </c>
      <c r="K52" s="99">
        <f>IFERROR(VLOOKUP(A52,'Feb. 2018'!A:E,5,0),0)</f>
        <v>0</v>
      </c>
      <c r="L52" s="99">
        <f>IFERROR(VLOOKUP(A52,'Mrz. 2018'!A:E,5,0),0)</f>
        <v>0</v>
      </c>
      <c r="M52" s="100">
        <f>SUM(I52:L52)</f>
        <v>0</v>
      </c>
      <c r="N52" s="100">
        <f>H52-M52</f>
        <v>24</v>
      </c>
    </row>
    <row r="53" spans="1:14" x14ac:dyDescent="0.5">
      <c r="A53" s="97" t="s">
        <v>46</v>
      </c>
      <c r="B53" s="98">
        <f>IFERROR(VLOOKUP(A53,'Dez. 2017'!A:B,2,0),0)</f>
        <v>1</v>
      </c>
      <c r="C53" s="98">
        <f>IFERROR(VLOOKUP(A53,'Jan. 2018'!A:B,2,0),0)</f>
        <v>4</v>
      </c>
      <c r="D53" s="98">
        <f>IFERROR(VLOOKUP(A53,'Feb. 2018'!A:B,2,0),0)</f>
        <v>1</v>
      </c>
      <c r="E53" s="98">
        <f>IFERROR(VLOOKUP(A53,'Mrz. 2018'!A:B,2,0),0)</f>
        <v>0</v>
      </c>
      <c r="F53" s="98"/>
      <c r="G53" s="98">
        <f>SUM(B53:F53)</f>
        <v>6</v>
      </c>
      <c r="H53" s="99">
        <f>G53*4</f>
        <v>24</v>
      </c>
      <c r="I53" s="99">
        <f>IFERROR(VLOOKUP(A53,'Dez. 2017'!A:F,5,0),0)</f>
        <v>0</v>
      </c>
      <c r="J53" s="99">
        <f>IFERROR(VLOOKUP(A53,'Jan. 2018'!A:E,5,0),0)</f>
        <v>16</v>
      </c>
      <c r="K53" s="99">
        <f>IFERROR(VLOOKUP(A53,'Feb. 2018'!A:E,5,0),0)</f>
        <v>0</v>
      </c>
      <c r="L53" s="99">
        <f>IFERROR(VLOOKUP(A53,'Mrz. 2018'!A:E,5,0),0)</f>
        <v>0</v>
      </c>
      <c r="M53" s="100">
        <f>SUM(I53:L53)</f>
        <v>16</v>
      </c>
      <c r="N53" s="100">
        <f>H53-M53</f>
        <v>8</v>
      </c>
    </row>
    <row r="54" spans="1:14" x14ac:dyDescent="0.5">
      <c r="A54" s="97" t="s">
        <v>86</v>
      </c>
      <c r="B54" s="98">
        <f>IFERROR(VLOOKUP(A54,'Dez. 2017'!A:B,2,0),0)</f>
        <v>0</v>
      </c>
      <c r="C54" s="98">
        <f>IFERROR(VLOOKUP(A54,'Jan. 2018'!A:B,2,0),0)</f>
        <v>4</v>
      </c>
      <c r="D54" s="98">
        <f>IFERROR(VLOOKUP(A54,'Feb. 2018'!A:B,2,0),0)</f>
        <v>2</v>
      </c>
      <c r="E54" s="98">
        <f>IFERROR(VLOOKUP(A54,'Mrz. 2018'!A:B,2,0),0)</f>
        <v>0</v>
      </c>
      <c r="F54" s="98"/>
      <c r="G54" s="98">
        <f>SUM(B54:F54)</f>
        <v>6</v>
      </c>
      <c r="H54" s="99">
        <f>G54*4</f>
        <v>24</v>
      </c>
      <c r="I54" s="99">
        <f>IFERROR(VLOOKUP(A54,'Dez. 2017'!A:F,5,0),0)</f>
        <v>0</v>
      </c>
      <c r="J54" s="99">
        <f>IFERROR(VLOOKUP(A54,'Jan. 2018'!A:E,5,0),0)</f>
        <v>16</v>
      </c>
      <c r="K54" s="99">
        <f>IFERROR(VLOOKUP(A54,'Feb. 2018'!A:E,5,0),0)</f>
        <v>0</v>
      </c>
      <c r="L54" s="99">
        <f>IFERROR(VLOOKUP(A54,'Mrz. 2018'!A:E,5,0),0)</f>
        <v>0</v>
      </c>
      <c r="M54" s="100">
        <f>SUM(I54:L54)</f>
        <v>16</v>
      </c>
      <c r="N54" s="100">
        <f>H54-M54</f>
        <v>8</v>
      </c>
    </row>
    <row r="55" spans="1:14" x14ac:dyDescent="0.5">
      <c r="A55" s="97" t="s">
        <v>85</v>
      </c>
      <c r="B55" s="98">
        <f>IFERROR(VLOOKUP(A55,'Dez. 2017'!A:B,2,0),0)</f>
        <v>0</v>
      </c>
      <c r="C55" s="98">
        <f>IFERROR(VLOOKUP(A55,'Jan. 2018'!A:B,2,0),0)</f>
        <v>2</v>
      </c>
      <c r="D55" s="98">
        <f>IFERROR(VLOOKUP(A55,'Feb. 2018'!A:B,2,0),0)</f>
        <v>4</v>
      </c>
      <c r="E55" s="98">
        <f>IFERROR(VLOOKUP(A55,'Mrz. 2018'!A:B,2,0),0)</f>
        <v>0</v>
      </c>
      <c r="F55" s="98"/>
      <c r="G55" s="98">
        <f>SUM(B55:F55)</f>
        <v>6</v>
      </c>
      <c r="H55" s="99">
        <f>G55*4</f>
        <v>24</v>
      </c>
      <c r="I55" s="99">
        <f>IFERROR(VLOOKUP(A55,'Dez. 2017'!A:F,5,0),0)</f>
        <v>0</v>
      </c>
      <c r="J55" s="99">
        <f>IFERROR(VLOOKUP(A55,'Jan. 2018'!A:E,5,0),0)</f>
        <v>12</v>
      </c>
      <c r="K55" s="99">
        <f>IFERROR(VLOOKUP(A55,'Feb. 2018'!A:E,5,0),0)</f>
        <v>0</v>
      </c>
      <c r="L55" s="99">
        <f>IFERROR(VLOOKUP(A55,'Mrz. 2018'!A:E,5,0),0)</f>
        <v>0</v>
      </c>
      <c r="M55" s="100">
        <f>SUM(I55:L55)</f>
        <v>12</v>
      </c>
      <c r="N55" s="100">
        <f>H55-M55</f>
        <v>12</v>
      </c>
    </row>
    <row r="56" spans="1:14" x14ac:dyDescent="0.5">
      <c r="A56" s="97" t="s">
        <v>62</v>
      </c>
      <c r="B56" s="98">
        <f>IFERROR(VLOOKUP(A56,'Dez. 2017'!A:B,2,0),0)</f>
        <v>1</v>
      </c>
      <c r="C56" s="98">
        <f>IFERROR(VLOOKUP(A56,'Jan. 2018'!A:B,2,0),0)</f>
        <v>1</v>
      </c>
      <c r="D56" s="98">
        <f>IFERROR(VLOOKUP(A56,'Feb. 2018'!A:B,2,0),0)</f>
        <v>3</v>
      </c>
      <c r="E56" s="98">
        <f>IFERROR(VLOOKUP(A56,'Mrz. 2018'!A:B,2,0),0)</f>
        <v>0</v>
      </c>
      <c r="F56" s="98"/>
      <c r="G56" s="98">
        <f>SUM(B56:F56)</f>
        <v>5</v>
      </c>
      <c r="H56" s="99">
        <f>G56*4</f>
        <v>20</v>
      </c>
      <c r="I56" s="99">
        <f>IFERROR(VLOOKUP(A56,'Dez. 2017'!A:F,5,0),0)</f>
        <v>0</v>
      </c>
      <c r="J56" s="99">
        <f>IFERROR(VLOOKUP(A56,'Jan. 2018'!A:E,5,0),0)</f>
        <v>0</v>
      </c>
      <c r="K56" s="99">
        <f>IFERROR(VLOOKUP(A56,'Feb. 2018'!A:E,5,0),0)</f>
        <v>0</v>
      </c>
      <c r="L56" s="99">
        <f>IFERROR(VLOOKUP(A56,'Mrz. 2018'!A:E,5,0),0)</f>
        <v>0</v>
      </c>
      <c r="M56" s="100">
        <f>SUM(I56:L56)</f>
        <v>0</v>
      </c>
      <c r="N56" s="100">
        <f>H56-M56</f>
        <v>20</v>
      </c>
    </row>
    <row r="57" spans="1:14" x14ac:dyDescent="0.5">
      <c r="A57" s="97" t="s">
        <v>76</v>
      </c>
      <c r="B57" s="98">
        <f>IFERROR(VLOOKUP(A57,'Dez. 2017'!A:B,2,0),0)</f>
        <v>3</v>
      </c>
      <c r="C57" s="98">
        <f>IFERROR(VLOOKUP(A57,'Jan. 2018'!A:B,2,0),0)</f>
        <v>1</v>
      </c>
      <c r="D57" s="98">
        <f>IFERROR(VLOOKUP(A57,'Feb. 2018'!A:B,2,0),0)</f>
        <v>0</v>
      </c>
      <c r="E57" s="98">
        <f>IFERROR(VLOOKUP(A57,'Mrz. 2018'!A:B,2,0),0)</f>
        <v>0</v>
      </c>
      <c r="F57" s="98"/>
      <c r="G57" s="98">
        <f>SUM(B57:F57)</f>
        <v>4</v>
      </c>
      <c r="H57" s="99">
        <f>G57*4</f>
        <v>16</v>
      </c>
      <c r="I57" s="99">
        <f>IFERROR(VLOOKUP(A57,'Dez. 2017'!A:F,5,0),0)</f>
        <v>12</v>
      </c>
      <c r="J57" s="99">
        <f>IFERROR(VLOOKUP(A57,'Jan. 2018'!A:E,5,0),0)</f>
        <v>0</v>
      </c>
      <c r="K57" s="99">
        <f>IFERROR(VLOOKUP(A57,'Feb. 2018'!A:E,5,0),0)</f>
        <v>0</v>
      </c>
      <c r="L57" s="99">
        <f>IFERROR(VLOOKUP(A57,'Mrz. 2018'!A:E,5,0),0)</f>
        <v>0</v>
      </c>
      <c r="M57" s="100">
        <f>SUM(I57:L57)</f>
        <v>12</v>
      </c>
      <c r="N57" s="100">
        <f>H57-M57</f>
        <v>4</v>
      </c>
    </row>
    <row r="58" spans="1:14" x14ac:dyDescent="0.5">
      <c r="A58" s="97" t="s">
        <v>30</v>
      </c>
      <c r="B58" s="98">
        <f>IFERROR(VLOOKUP(A58,'Dez. 2017'!A:B,2,0),0)</f>
        <v>3</v>
      </c>
      <c r="C58" s="98">
        <f>IFERROR(VLOOKUP(A58,'Jan. 2018'!A:B,2,0),0)</f>
        <v>1</v>
      </c>
      <c r="D58" s="98">
        <f>IFERROR(VLOOKUP(A58,'Feb. 2018'!A:B,2,0),0)</f>
        <v>0</v>
      </c>
      <c r="E58" s="98">
        <f>IFERROR(VLOOKUP(A58,'Mrz. 2018'!A:B,2,0),0)</f>
        <v>0</v>
      </c>
      <c r="F58" s="98"/>
      <c r="G58" s="98">
        <f>SUM(B58:F58)</f>
        <v>4</v>
      </c>
      <c r="H58" s="99">
        <f>G58*4</f>
        <v>16</v>
      </c>
      <c r="I58" s="99">
        <f>IFERROR(VLOOKUP(A58,'Dez. 2017'!A:F,5,0),0)</f>
        <v>0</v>
      </c>
      <c r="J58" s="99">
        <f>IFERROR(VLOOKUP(A58,'Jan. 2018'!A:E,5,0),0)</f>
        <v>0</v>
      </c>
      <c r="K58" s="99">
        <f>IFERROR(VLOOKUP(A58,'Feb. 2018'!A:E,5,0),0)</f>
        <v>0</v>
      </c>
      <c r="L58" s="99">
        <f>IFERROR(VLOOKUP(A58,'Mrz. 2018'!A:E,5,0),0)</f>
        <v>0</v>
      </c>
      <c r="M58" s="100">
        <f>SUM(I58:L58)</f>
        <v>0</v>
      </c>
      <c r="N58" s="100">
        <f>H58-M58</f>
        <v>16</v>
      </c>
    </row>
    <row r="59" spans="1:14" x14ac:dyDescent="0.5">
      <c r="A59" s="97" t="s">
        <v>19</v>
      </c>
      <c r="B59" s="98">
        <f>IFERROR(VLOOKUP(A59,'Dez. 2017'!A:B,2,0),0)</f>
        <v>3</v>
      </c>
      <c r="C59" s="98">
        <f>IFERROR(VLOOKUP(A59,'Jan. 2018'!A:B,2,0),0)</f>
        <v>0</v>
      </c>
      <c r="D59" s="98">
        <f>IFERROR(VLOOKUP(A59,'Feb. 2018'!A:B,2,0),0)</f>
        <v>1</v>
      </c>
      <c r="E59" s="98">
        <f>IFERROR(VLOOKUP(A59,'Mrz. 2018'!A:B,2,0),0)</f>
        <v>0</v>
      </c>
      <c r="F59" s="98"/>
      <c r="G59" s="98">
        <f>SUM(B59:F59)</f>
        <v>4</v>
      </c>
      <c r="H59" s="99">
        <f>G59*4</f>
        <v>16</v>
      </c>
      <c r="I59" s="99">
        <f>IFERROR(VLOOKUP(A59,'Dez. 2017'!A:F,5,0),0)</f>
        <v>12</v>
      </c>
      <c r="J59" s="99">
        <f>IFERROR(VLOOKUP(A59,'Jan. 2018'!A:E,5,0),0)</f>
        <v>0</v>
      </c>
      <c r="K59" s="99">
        <f>IFERROR(VLOOKUP(A59,'Feb. 2018'!A:E,5,0),0)</f>
        <v>0</v>
      </c>
      <c r="L59" s="99">
        <f>IFERROR(VLOOKUP(A59,'Mrz. 2018'!A:E,5,0),0)</f>
        <v>0</v>
      </c>
      <c r="M59" s="100">
        <f>SUM(I59:L59)</f>
        <v>12</v>
      </c>
      <c r="N59" s="100">
        <f>H59-M59</f>
        <v>4</v>
      </c>
    </row>
    <row r="60" spans="1:14" x14ac:dyDescent="0.5">
      <c r="A60" s="97" t="s">
        <v>77</v>
      </c>
      <c r="B60" s="98">
        <f>IFERROR(VLOOKUP(A60,'Dez. 2017'!A:B,2,0),0)</f>
        <v>3</v>
      </c>
      <c r="C60" s="98">
        <f>IFERROR(VLOOKUP(A60,'Jan. 2018'!A:B,2,0),0)</f>
        <v>1</v>
      </c>
      <c r="D60" s="98">
        <f>IFERROR(VLOOKUP(A60,'Feb. 2018'!A:B,2,0),0)</f>
        <v>0</v>
      </c>
      <c r="E60" s="98">
        <f>IFERROR(VLOOKUP(A60,'Mrz. 2018'!A:B,2,0),0)</f>
        <v>0</v>
      </c>
      <c r="F60" s="98"/>
      <c r="G60" s="98">
        <f>SUM(B60:F60)</f>
        <v>4</v>
      </c>
      <c r="H60" s="99">
        <f>G60*4</f>
        <v>16</v>
      </c>
      <c r="I60" s="99">
        <f>IFERROR(VLOOKUP(A60,'Dez. 2017'!A:F,5,0),0)</f>
        <v>12</v>
      </c>
      <c r="J60" s="99">
        <f>IFERROR(VLOOKUP(A60,'Jan. 2018'!A:E,5,0),0)</f>
        <v>0</v>
      </c>
      <c r="K60" s="99">
        <f>IFERROR(VLOOKUP(A60,'Feb. 2018'!A:E,5,0),0)</f>
        <v>0</v>
      </c>
      <c r="L60" s="99">
        <f>IFERROR(VLOOKUP(A60,'Mrz. 2018'!A:E,5,0),0)</f>
        <v>0</v>
      </c>
      <c r="M60" s="100">
        <f>SUM(I60:L60)</f>
        <v>12</v>
      </c>
      <c r="N60" s="100">
        <f>H60-M60</f>
        <v>4</v>
      </c>
    </row>
    <row r="61" spans="1:14" x14ac:dyDescent="0.5">
      <c r="A61" s="97" t="s">
        <v>37</v>
      </c>
      <c r="B61" s="98">
        <f>IFERROR(VLOOKUP(A61,'Dez. 2017'!A:B,2,0),0)</f>
        <v>1</v>
      </c>
      <c r="C61" s="98">
        <f>IFERROR(VLOOKUP(A61,'Jan. 2018'!A:B,2,0),0)</f>
        <v>2</v>
      </c>
      <c r="D61" s="98">
        <f>IFERROR(VLOOKUP(A61,'Feb. 2018'!A:B,2,0),0)</f>
        <v>1</v>
      </c>
      <c r="E61" s="98">
        <f>IFERROR(VLOOKUP(A61,'Mrz. 2018'!A:B,2,0),0)</f>
        <v>0</v>
      </c>
      <c r="F61" s="98"/>
      <c r="G61" s="98">
        <f>SUM(B61:F61)</f>
        <v>4</v>
      </c>
      <c r="H61" s="99">
        <f>G61*4</f>
        <v>16</v>
      </c>
      <c r="I61" s="99">
        <f>IFERROR(VLOOKUP(A61,'Dez. 2017'!A:F,5,0),0)</f>
        <v>4</v>
      </c>
      <c r="J61" s="99">
        <f>IFERROR(VLOOKUP(A61,'Jan. 2018'!A:E,5,0),0)</f>
        <v>0</v>
      </c>
      <c r="K61" s="99">
        <f>IFERROR(VLOOKUP(A61,'Feb. 2018'!A:E,5,0),0)</f>
        <v>0</v>
      </c>
      <c r="L61" s="99">
        <f>IFERROR(VLOOKUP(A61,'Mrz. 2018'!A:E,5,0),0)</f>
        <v>0</v>
      </c>
      <c r="M61" s="100">
        <f>SUM(I61:L61)</f>
        <v>4</v>
      </c>
      <c r="N61" s="100">
        <f>H61-M61</f>
        <v>12</v>
      </c>
    </row>
    <row r="62" spans="1:14" x14ac:dyDescent="0.5">
      <c r="A62" s="97" t="s">
        <v>67</v>
      </c>
      <c r="B62" s="98">
        <f>IFERROR(VLOOKUP(A62,'Dez. 2017'!A:B,2,0),0)</f>
        <v>0</v>
      </c>
      <c r="C62" s="98">
        <f>IFERROR(VLOOKUP(A62,'Jan. 2018'!A:B,2,0),0)</f>
        <v>2</v>
      </c>
      <c r="D62" s="98">
        <f>IFERROR(VLOOKUP(A62,'Feb. 2018'!A:B,2,0),0)</f>
        <v>2</v>
      </c>
      <c r="E62" s="98">
        <f>IFERROR(VLOOKUP(A62,'Mrz. 2018'!A:B,2,0),0)</f>
        <v>0</v>
      </c>
      <c r="F62" s="98"/>
      <c r="G62" s="98">
        <f>SUM(B62:F62)</f>
        <v>4</v>
      </c>
      <c r="H62" s="99">
        <f>G62*4</f>
        <v>16</v>
      </c>
      <c r="I62" s="99">
        <f>IFERROR(VLOOKUP(A62,'Dez. 2017'!A:F,5,0),0)</f>
        <v>0</v>
      </c>
      <c r="J62" s="99">
        <f>IFERROR(VLOOKUP(A62,'Jan. 2018'!A:E,5,0),0)</f>
        <v>8</v>
      </c>
      <c r="K62" s="99">
        <f>IFERROR(VLOOKUP(A62,'Feb. 2018'!A:E,5,0),0)</f>
        <v>0</v>
      </c>
      <c r="L62" s="99">
        <f>IFERROR(VLOOKUP(A62,'Mrz. 2018'!A:E,5,0),0)</f>
        <v>0</v>
      </c>
      <c r="M62" s="100">
        <f>SUM(I62:L62)</f>
        <v>8</v>
      </c>
      <c r="N62" s="100">
        <f>H62-M62</f>
        <v>8</v>
      </c>
    </row>
    <row r="63" spans="1:14" x14ac:dyDescent="0.5">
      <c r="A63" s="97" t="s">
        <v>112</v>
      </c>
      <c r="B63" s="98">
        <f>IFERROR(VLOOKUP(A63,'Dez. 2017'!A:B,2,0),0)</f>
        <v>0</v>
      </c>
      <c r="C63" s="98">
        <f>IFERROR(VLOOKUP(A63,'Jan. 2018'!A:B,2,0),0)</f>
        <v>0</v>
      </c>
      <c r="D63" s="98">
        <f>IFERROR(VLOOKUP(A63,'Feb. 2018'!A:B,2,0),0)</f>
        <v>2</v>
      </c>
      <c r="E63" s="98">
        <f>IFERROR(VLOOKUP(A63,'Mrz. 2018'!A:B,2,0),0)</f>
        <v>1</v>
      </c>
      <c r="F63" s="98"/>
      <c r="G63" s="98">
        <f>SUM(B63:F63)</f>
        <v>3</v>
      </c>
      <c r="H63" s="99">
        <f>G63*4</f>
        <v>12</v>
      </c>
      <c r="I63" s="99">
        <f>IFERROR(VLOOKUP(A63,'Dez. 2017'!A:F,5,0),0)</f>
        <v>0</v>
      </c>
      <c r="J63" s="99">
        <f>IFERROR(VLOOKUP(A63,'Jan. 2018'!A:E,5,0),0)</f>
        <v>0</v>
      </c>
      <c r="K63" s="99">
        <f>IFERROR(VLOOKUP(A63,'Feb. 2018'!A:E,5,0),0)</f>
        <v>0</v>
      </c>
      <c r="L63" s="99">
        <f>IFERROR(VLOOKUP(A63,'Mrz. 2018'!A:E,5,0),0)</f>
        <v>0</v>
      </c>
      <c r="M63" s="100">
        <f>SUM(I63:L63)</f>
        <v>0</v>
      </c>
      <c r="N63" s="100">
        <f>H63-M63</f>
        <v>12</v>
      </c>
    </row>
    <row r="64" spans="1:14" x14ac:dyDescent="0.5">
      <c r="A64" s="97" t="s">
        <v>43</v>
      </c>
      <c r="B64" s="98">
        <f>IFERROR(VLOOKUP(A64,'Dez. 2017'!A:B,2,0),0)</f>
        <v>3</v>
      </c>
      <c r="C64" s="98">
        <f>IFERROR(VLOOKUP(A64,'Jan. 2018'!A:B,2,0),0)</f>
        <v>0</v>
      </c>
      <c r="D64" s="98">
        <f>IFERROR(VLOOKUP(A64,'Feb. 2018'!A:B,2,0),0)</f>
        <v>0</v>
      </c>
      <c r="E64" s="98">
        <f>IFERROR(VLOOKUP(A64,'Mrz. 2018'!A:B,2,0),0)</f>
        <v>0</v>
      </c>
      <c r="F64" s="98"/>
      <c r="G64" s="98">
        <f>SUM(B64:F64)</f>
        <v>3</v>
      </c>
      <c r="H64" s="99">
        <f>G64*4</f>
        <v>12</v>
      </c>
      <c r="I64" s="99">
        <f>IFERROR(VLOOKUP(A64,'Dez. 2017'!A:F,5,0),0)</f>
        <v>12</v>
      </c>
      <c r="J64" s="99">
        <f>IFERROR(VLOOKUP(A64,'Jan. 2018'!A:E,5,0),0)</f>
        <v>0</v>
      </c>
      <c r="K64" s="99">
        <f>IFERROR(VLOOKUP(A64,'Feb. 2018'!A:E,5,0),0)</f>
        <v>0</v>
      </c>
      <c r="L64" s="99">
        <f>IFERROR(VLOOKUP(A64,'Mrz. 2018'!A:E,5,0),0)</f>
        <v>0</v>
      </c>
      <c r="M64" s="100">
        <f>SUM(I64:L64)</f>
        <v>12</v>
      </c>
      <c r="N64" s="100">
        <f>H64-M64</f>
        <v>0</v>
      </c>
    </row>
    <row r="65" spans="1:14" x14ac:dyDescent="0.5">
      <c r="A65" s="97" t="s">
        <v>48</v>
      </c>
      <c r="B65" s="98">
        <f>IFERROR(VLOOKUP(A65,'Dez. 2017'!A:B,2,0),0)</f>
        <v>2</v>
      </c>
      <c r="C65" s="98">
        <f>IFERROR(VLOOKUP(A65,'Jan. 2018'!A:B,2,0),0)</f>
        <v>1</v>
      </c>
      <c r="D65" s="98">
        <f>IFERROR(VLOOKUP(A65,'Feb. 2018'!A:B,2,0),0)</f>
        <v>0</v>
      </c>
      <c r="E65" s="98">
        <f>IFERROR(VLOOKUP(A65,'Mrz. 2018'!A:B,2,0),0)</f>
        <v>0</v>
      </c>
      <c r="F65" s="98"/>
      <c r="G65" s="98">
        <f>SUM(B65:F65)</f>
        <v>3</v>
      </c>
      <c r="H65" s="99">
        <f>G65*4</f>
        <v>12</v>
      </c>
      <c r="I65" s="99">
        <f>IFERROR(VLOOKUP(A65,'Dez. 2017'!A:F,5,0),0)</f>
        <v>8</v>
      </c>
      <c r="J65" s="99">
        <f>IFERROR(VLOOKUP(A65,'Jan. 2018'!A:E,5,0),0)</f>
        <v>4</v>
      </c>
      <c r="K65" s="99">
        <f>IFERROR(VLOOKUP(A65,'Feb. 2018'!A:E,5,0),0)</f>
        <v>0</v>
      </c>
      <c r="L65" s="99">
        <f>IFERROR(VLOOKUP(A65,'Mrz. 2018'!A:E,5,0),0)</f>
        <v>0</v>
      </c>
      <c r="M65" s="100">
        <f>SUM(I65:L65)</f>
        <v>12</v>
      </c>
      <c r="N65" s="100">
        <f>H65-M65</f>
        <v>0</v>
      </c>
    </row>
    <row r="66" spans="1:14" x14ac:dyDescent="0.5">
      <c r="A66" s="97" t="s">
        <v>80</v>
      </c>
      <c r="B66" s="98">
        <f>IFERROR(VLOOKUP(A66,'Dez. 2017'!A:B,2,0),0)</f>
        <v>1</v>
      </c>
      <c r="C66" s="98">
        <f>IFERROR(VLOOKUP(A66,'Jan. 2018'!A:B,2,0),0)</f>
        <v>0</v>
      </c>
      <c r="D66" s="98">
        <f>IFERROR(VLOOKUP(A66,'Feb. 2018'!A:B,2,0),0)</f>
        <v>2</v>
      </c>
      <c r="E66" s="98">
        <f>IFERROR(VLOOKUP(A66,'Mrz. 2018'!A:B,2,0),0)</f>
        <v>0</v>
      </c>
      <c r="F66" s="98"/>
      <c r="G66" s="98">
        <f>SUM(B66:F66)</f>
        <v>3</v>
      </c>
      <c r="H66" s="99">
        <f>G66*4</f>
        <v>12</v>
      </c>
      <c r="I66" s="99">
        <f>IFERROR(VLOOKUP(A66,'Dez. 2017'!A:F,5,0),0)</f>
        <v>10</v>
      </c>
      <c r="J66" s="99">
        <f>IFERROR(VLOOKUP(A66,'Jan. 2018'!A:E,5,0),0)</f>
        <v>0</v>
      </c>
      <c r="K66" s="99">
        <f>IFERROR(VLOOKUP(A66,'Feb. 2018'!A:E,5,0),0)</f>
        <v>0</v>
      </c>
      <c r="L66" s="99">
        <f>IFERROR(VLOOKUP(A66,'Mrz. 2018'!A:E,5,0),0)</f>
        <v>0</v>
      </c>
      <c r="M66" s="100">
        <f>SUM(I66:L66)</f>
        <v>10</v>
      </c>
      <c r="N66" s="100">
        <f>H66-M66</f>
        <v>2</v>
      </c>
    </row>
    <row r="67" spans="1:14" x14ac:dyDescent="0.5">
      <c r="A67" s="97" t="s">
        <v>41</v>
      </c>
      <c r="B67" s="98">
        <f>IFERROR(VLOOKUP(A67,'Dez. 2017'!A:B,2,0),0)</f>
        <v>1</v>
      </c>
      <c r="C67" s="98">
        <f>IFERROR(VLOOKUP(A67,'Jan. 2018'!A:B,2,0),0)</f>
        <v>2</v>
      </c>
      <c r="D67" s="98">
        <f>IFERROR(VLOOKUP(A67,'Feb. 2018'!A:B,2,0),0)</f>
        <v>0</v>
      </c>
      <c r="E67" s="98">
        <f>IFERROR(VLOOKUP(A67,'Mrz. 2018'!A:B,2,0),0)</f>
        <v>0</v>
      </c>
      <c r="F67" s="98"/>
      <c r="G67" s="98">
        <f>SUM(B67:F67)</f>
        <v>3</v>
      </c>
      <c r="H67" s="99">
        <f>G67*4</f>
        <v>12</v>
      </c>
      <c r="I67" s="99">
        <f>IFERROR(VLOOKUP(A67,'Dez. 2017'!A:F,5,0),0)</f>
        <v>4</v>
      </c>
      <c r="J67" s="99">
        <f>IFERROR(VLOOKUP(A67,'Jan. 2018'!A:E,5,0),0)</f>
        <v>0</v>
      </c>
      <c r="K67" s="99">
        <f>IFERROR(VLOOKUP(A67,'Feb. 2018'!A:E,5,0),0)</f>
        <v>0</v>
      </c>
      <c r="L67" s="99">
        <f>IFERROR(VLOOKUP(A67,'Mrz. 2018'!A:E,5,0),0)</f>
        <v>0</v>
      </c>
      <c r="M67" s="100">
        <f>SUM(I67:L67)</f>
        <v>4</v>
      </c>
      <c r="N67" s="100">
        <f>H67-M67</f>
        <v>8</v>
      </c>
    </row>
    <row r="68" spans="1:14" x14ac:dyDescent="0.5">
      <c r="A68" s="97" t="s">
        <v>84</v>
      </c>
      <c r="B68" s="98">
        <f>IFERROR(VLOOKUP(A68,'Dez. 2017'!A:B,2,0),0)</f>
        <v>0</v>
      </c>
      <c r="C68" s="98">
        <f>IFERROR(VLOOKUP(A68,'Jan. 2018'!A:B,2,0),0)</f>
        <v>3</v>
      </c>
      <c r="D68" s="98">
        <f>IFERROR(VLOOKUP(A68,'Feb. 2018'!A:B,2,0),0)</f>
        <v>0</v>
      </c>
      <c r="E68" s="98">
        <f>IFERROR(VLOOKUP(A68,'Mrz. 2018'!A:B,2,0),0)</f>
        <v>0</v>
      </c>
      <c r="F68" s="98"/>
      <c r="G68" s="98">
        <f>SUM(B68:F68)</f>
        <v>3</v>
      </c>
      <c r="H68" s="99">
        <f>G68*4</f>
        <v>12</v>
      </c>
      <c r="I68" s="99">
        <f>IFERROR(VLOOKUP(A68,'Dez. 2017'!A:F,5,0),0)</f>
        <v>0</v>
      </c>
      <c r="J68" s="99">
        <f>IFERROR(VLOOKUP(A68,'Jan. 2018'!A:E,5,0),0)</f>
        <v>12</v>
      </c>
      <c r="K68" s="99">
        <f>IFERROR(VLOOKUP(A68,'Feb. 2018'!A:E,5,0),0)</f>
        <v>0</v>
      </c>
      <c r="L68" s="99">
        <f>IFERROR(VLOOKUP(A68,'Mrz. 2018'!A:E,5,0),0)</f>
        <v>0</v>
      </c>
      <c r="M68" s="100">
        <f>SUM(I68:L68)</f>
        <v>12</v>
      </c>
      <c r="N68" s="100">
        <f>H68-M68</f>
        <v>0</v>
      </c>
    </row>
    <row r="69" spans="1:14" x14ac:dyDescent="0.5">
      <c r="A69" s="97" t="s">
        <v>89</v>
      </c>
      <c r="B69" s="98">
        <f>IFERROR(VLOOKUP(A69,'Dez. 2017'!A:B,2,0),0)</f>
        <v>0</v>
      </c>
      <c r="C69" s="98">
        <f>IFERROR(VLOOKUP(A69,'Jan. 2018'!A:B,2,0),0)</f>
        <v>3</v>
      </c>
      <c r="D69" s="98">
        <f>IFERROR(VLOOKUP(A69,'Feb. 2018'!A:B,2,0),0)</f>
        <v>0</v>
      </c>
      <c r="E69" s="98">
        <f>IFERROR(VLOOKUP(A69,'Mrz. 2018'!A:B,2,0),0)</f>
        <v>0</v>
      </c>
      <c r="F69" s="98"/>
      <c r="G69" s="98">
        <f>SUM(B69:F69)</f>
        <v>3</v>
      </c>
      <c r="H69" s="99">
        <f>G69*4</f>
        <v>12</v>
      </c>
      <c r="I69" s="99">
        <f>IFERROR(VLOOKUP(A69,'Dez. 2017'!A:F,5,0),0)</f>
        <v>0</v>
      </c>
      <c r="J69" s="99">
        <f>IFERROR(VLOOKUP(A69,'Jan. 2018'!A:E,5,0),0)</f>
        <v>0</v>
      </c>
      <c r="K69" s="99">
        <f>IFERROR(VLOOKUP(A69,'Feb. 2018'!A:E,5,0),0)</f>
        <v>0</v>
      </c>
      <c r="L69" s="99">
        <f>IFERROR(VLOOKUP(A69,'Mrz. 2018'!A:E,5,0),0)</f>
        <v>0</v>
      </c>
      <c r="M69" s="100">
        <f>SUM(I69:L69)</f>
        <v>0</v>
      </c>
      <c r="N69" s="100">
        <f>H69-M69</f>
        <v>12</v>
      </c>
    </row>
    <row r="70" spans="1:14" x14ac:dyDescent="0.5">
      <c r="A70" s="97" t="s">
        <v>96</v>
      </c>
      <c r="B70" s="98">
        <f>IFERROR(VLOOKUP(A70,'Dez. 2017'!A:B,2,0),0)</f>
        <v>0</v>
      </c>
      <c r="C70" s="98">
        <f>IFERROR(VLOOKUP(A70,'Jan. 2018'!A:B,2,0),0)</f>
        <v>2</v>
      </c>
      <c r="D70" s="98">
        <f>IFERROR(VLOOKUP(A70,'Feb. 2018'!A:B,2,0),0)</f>
        <v>1</v>
      </c>
      <c r="E70" s="98">
        <f>IFERROR(VLOOKUP(A70,'Mrz. 2018'!A:B,2,0),0)</f>
        <v>0</v>
      </c>
      <c r="F70" s="98"/>
      <c r="G70" s="98">
        <f>SUM(B70:F70)</f>
        <v>3</v>
      </c>
      <c r="H70" s="99">
        <f>G70*4</f>
        <v>12</v>
      </c>
      <c r="I70" s="99">
        <f>IFERROR(VLOOKUP(A70,'Dez. 2017'!A:F,5,0),0)</f>
        <v>0</v>
      </c>
      <c r="J70" s="99">
        <f>IFERROR(VLOOKUP(A70,'Jan. 2018'!A:E,5,0),0)</f>
        <v>8</v>
      </c>
      <c r="K70" s="99">
        <f>IFERROR(VLOOKUP(A70,'Feb. 2018'!A:E,5,0),0)</f>
        <v>0</v>
      </c>
      <c r="L70" s="99">
        <f>IFERROR(VLOOKUP(A70,'Mrz. 2018'!A:E,5,0),0)</f>
        <v>0</v>
      </c>
      <c r="M70" s="100">
        <f>SUM(I70:L70)</f>
        <v>8</v>
      </c>
      <c r="N70" s="100">
        <f>H70-M70</f>
        <v>4</v>
      </c>
    </row>
    <row r="71" spans="1:14" x14ac:dyDescent="0.5">
      <c r="A71" s="97" t="s">
        <v>97</v>
      </c>
      <c r="B71" s="98">
        <f>IFERROR(VLOOKUP(A71,'Dez. 2017'!A:B,2,0),0)</f>
        <v>0</v>
      </c>
      <c r="C71" s="98">
        <f>IFERROR(VLOOKUP(A71,'Jan. 2018'!A:B,2,0),0)</f>
        <v>2</v>
      </c>
      <c r="D71" s="98">
        <f>IFERROR(VLOOKUP(A71,'Feb. 2018'!A:B,2,0),0)</f>
        <v>1</v>
      </c>
      <c r="E71" s="98">
        <f>IFERROR(VLOOKUP(A71,'Mrz. 2018'!A:B,2,0),0)</f>
        <v>0</v>
      </c>
      <c r="F71" s="98"/>
      <c r="G71" s="98">
        <f>SUM(B71:F71)</f>
        <v>3</v>
      </c>
      <c r="H71" s="99">
        <f>G71*4</f>
        <v>12</v>
      </c>
      <c r="I71" s="99">
        <f>IFERROR(VLOOKUP(A71,'Dez. 2017'!A:F,5,0),0)</f>
        <v>0</v>
      </c>
      <c r="J71" s="99">
        <f>IFERROR(VLOOKUP(A71,'Jan. 2018'!A:E,5,0),0)</f>
        <v>8</v>
      </c>
      <c r="K71" s="99">
        <f>IFERROR(VLOOKUP(A71,'Feb. 2018'!A:E,5,0),0)</f>
        <v>0</v>
      </c>
      <c r="L71" s="99">
        <f>IFERROR(VLOOKUP(A71,'Mrz. 2018'!A:E,5,0),0)</f>
        <v>0</v>
      </c>
      <c r="M71" s="100">
        <f>SUM(I71:L71)</f>
        <v>8</v>
      </c>
      <c r="N71" s="100">
        <f>H71-M71</f>
        <v>4</v>
      </c>
    </row>
    <row r="72" spans="1:14" x14ac:dyDescent="0.5">
      <c r="A72" s="97" t="s">
        <v>113</v>
      </c>
      <c r="B72" s="98">
        <f>IFERROR(VLOOKUP(A72,'Dez. 2017'!A:B,2,0),0)</f>
        <v>0</v>
      </c>
      <c r="C72" s="98">
        <f>IFERROR(VLOOKUP(A72,'Jan. 2018'!A:B,2,0),0)</f>
        <v>0</v>
      </c>
      <c r="D72" s="98">
        <f>IFERROR(VLOOKUP(A72,'Feb. 2018'!A:B,2,0),0)</f>
        <v>3</v>
      </c>
      <c r="E72" s="98">
        <f>IFERROR(VLOOKUP(A72,'Mrz. 2018'!A:B,2,0),0)</f>
        <v>0</v>
      </c>
      <c r="F72" s="98"/>
      <c r="G72" s="98">
        <f>SUM(B72:F72)</f>
        <v>3</v>
      </c>
      <c r="H72" s="99">
        <f>G72*4</f>
        <v>12</v>
      </c>
      <c r="I72" s="99">
        <f>IFERROR(VLOOKUP(A72,'Dez. 2017'!A:F,5,0),0)</f>
        <v>0</v>
      </c>
      <c r="J72" s="99">
        <f>IFERROR(VLOOKUP(A72,'Jan. 2018'!A:E,5,0),0)</f>
        <v>0</v>
      </c>
      <c r="K72" s="99">
        <f>IFERROR(VLOOKUP(A72,'Feb. 2018'!A:E,5,0),0)</f>
        <v>0</v>
      </c>
      <c r="L72" s="99">
        <f>IFERROR(VLOOKUP(A72,'Mrz. 2018'!A:E,5,0),0)</f>
        <v>0</v>
      </c>
      <c r="M72" s="100">
        <f>SUM(I72:L72)</f>
        <v>0</v>
      </c>
      <c r="N72" s="100">
        <f>H72-M72</f>
        <v>12</v>
      </c>
    </row>
    <row r="73" spans="1:14" x14ac:dyDescent="0.5">
      <c r="A73" s="97" t="s">
        <v>47</v>
      </c>
      <c r="B73" s="98">
        <f>IFERROR(VLOOKUP(A73,'Dez. 2017'!A:B,2,0),0)</f>
        <v>1</v>
      </c>
      <c r="C73" s="98">
        <f>IFERROR(VLOOKUP(A73,'Jan. 2018'!A:B,2,0),0)</f>
        <v>1</v>
      </c>
      <c r="D73" s="98">
        <f>IFERROR(VLOOKUP(A73,'Feb. 2018'!A:B,2,0),0)</f>
        <v>0</v>
      </c>
      <c r="E73" s="98">
        <f>IFERROR(VLOOKUP(A73,'Mrz. 2018'!A:B,2,0),0)</f>
        <v>0</v>
      </c>
      <c r="F73" s="98"/>
      <c r="G73" s="98">
        <f>SUM(B73:F73)</f>
        <v>2</v>
      </c>
      <c r="H73" s="99">
        <f>G73*4</f>
        <v>8</v>
      </c>
      <c r="I73" s="99">
        <f>IFERROR(VLOOKUP(A73,'Dez. 2017'!A:F,5,0),0)</f>
        <v>4</v>
      </c>
      <c r="J73" s="99">
        <f>IFERROR(VLOOKUP(A73,'Jan. 2018'!A:E,5,0),0)</f>
        <v>0</v>
      </c>
      <c r="K73" s="99">
        <f>IFERROR(VLOOKUP(A73,'Feb. 2018'!A:E,5,0),0)</f>
        <v>0</v>
      </c>
      <c r="L73" s="99">
        <f>IFERROR(VLOOKUP(A73,'Mrz. 2018'!A:E,5,0),0)</f>
        <v>0</v>
      </c>
      <c r="M73" s="100">
        <f>SUM(I73:L73)</f>
        <v>4</v>
      </c>
      <c r="N73" s="100">
        <f>H73-M73</f>
        <v>4</v>
      </c>
    </row>
    <row r="74" spans="1:14" x14ac:dyDescent="0.5">
      <c r="A74" s="97" t="s">
        <v>49</v>
      </c>
      <c r="B74" s="98">
        <f>IFERROR(VLOOKUP(A74,'Dez. 2017'!A:B,2,0),0)</f>
        <v>1</v>
      </c>
      <c r="C74" s="98">
        <f>IFERROR(VLOOKUP(A74,'Jan. 2018'!A:B,2,0),0)</f>
        <v>1</v>
      </c>
      <c r="D74" s="98">
        <f>IFERROR(VLOOKUP(A74,'Feb. 2018'!A:B,2,0),0)</f>
        <v>0</v>
      </c>
      <c r="E74" s="98">
        <f>IFERROR(VLOOKUP(A74,'Mrz. 2018'!A:B,2,0),0)</f>
        <v>0</v>
      </c>
      <c r="F74" s="98"/>
      <c r="G74" s="98">
        <f>SUM(B74:F74)</f>
        <v>2</v>
      </c>
      <c r="H74" s="99">
        <f>G74*4</f>
        <v>8</v>
      </c>
      <c r="I74" s="99">
        <f>IFERROR(VLOOKUP(A74,'Dez. 2017'!A:F,5,0),0)</f>
        <v>0</v>
      </c>
      <c r="J74" s="99">
        <f>IFERROR(VLOOKUP(A74,'Jan. 2018'!A:E,5,0),0)</f>
        <v>0</v>
      </c>
      <c r="K74" s="99">
        <f>IFERROR(VLOOKUP(A74,'Feb. 2018'!A:E,5,0),0)</f>
        <v>0</v>
      </c>
      <c r="L74" s="99">
        <f>IFERROR(VLOOKUP(A74,'Mrz. 2018'!A:E,5,0),0)</f>
        <v>0</v>
      </c>
      <c r="M74" s="100">
        <f>SUM(I74:L74)</f>
        <v>0</v>
      </c>
      <c r="N74" s="100">
        <f>H74-M74</f>
        <v>8</v>
      </c>
    </row>
    <row r="75" spans="1:14" x14ac:dyDescent="0.5">
      <c r="A75" s="97" t="s">
        <v>87</v>
      </c>
      <c r="B75" s="98">
        <f>IFERROR(VLOOKUP(A75,'Dez. 2017'!A:B,2,0),0)</f>
        <v>0</v>
      </c>
      <c r="C75" s="98">
        <f>IFERROR(VLOOKUP(A75,'Jan. 2018'!A:B,2,0),0)</f>
        <v>2</v>
      </c>
      <c r="D75" s="98">
        <f>IFERROR(VLOOKUP(A75,'Feb. 2018'!A:B,2,0),0)</f>
        <v>0</v>
      </c>
      <c r="E75" s="98">
        <f>IFERROR(VLOOKUP(A75,'Mrz. 2018'!A:B,2,0),0)</f>
        <v>0</v>
      </c>
      <c r="F75" s="98"/>
      <c r="G75" s="98">
        <f>SUM(B75:F75)</f>
        <v>2</v>
      </c>
      <c r="H75" s="99">
        <f>G75*4</f>
        <v>8</v>
      </c>
      <c r="I75" s="99">
        <f>IFERROR(VLOOKUP(A75,'Dez. 2017'!A:F,5,0),0)</f>
        <v>0</v>
      </c>
      <c r="J75" s="99">
        <f>IFERROR(VLOOKUP(A75,'Jan. 2018'!A:E,5,0),0)</f>
        <v>8</v>
      </c>
      <c r="K75" s="99">
        <f>IFERROR(VLOOKUP(A75,'Feb. 2018'!A:E,5,0),0)</f>
        <v>0</v>
      </c>
      <c r="L75" s="99">
        <f>IFERROR(VLOOKUP(A75,'Mrz. 2018'!A:E,5,0),0)</f>
        <v>0</v>
      </c>
      <c r="M75" s="100">
        <f>SUM(I75:L75)</f>
        <v>8</v>
      </c>
      <c r="N75" s="100">
        <f>H75-M75</f>
        <v>0</v>
      </c>
    </row>
    <row r="76" spans="1:14" x14ac:dyDescent="0.5">
      <c r="A76" s="97" t="s">
        <v>99</v>
      </c>
      <c r="B76" s="98">
        <f>IFERROR(VLOOKUP(A76,'Dez. 2017'!A:B,2,0),0)</f>
        <v>0</v>
      </c>
      <c r="C76" s="98">
        <f>IFERROR(VLOOKUP(A76,'Jan. 2018'!A:B,2,0),0)</f>
        <v>1</v>
      </c>
      <c r="D76" s="98">
        <f>IFERROR(VLOOKUP(A76,'Feb. 2018'!A:B,2,0),0)</f>
        <v>1</v>
      </c>
      <c r="E76" s="98">
        <f>IFERROR(VLOOKUP(A76,'Mrz. 2018'!A:B,2,0),0)</f>
        <v>0</v>
      </c>
      <c r="F76" s="98"/>
      <c r="G76" s="98">
        <f>SUM(B76:F76)</f>
        <v>2</v>
      </c>
      <c r="H76" s="99">
        <f>G76*4</f>
        <v>8</v>
      </c>
      <c r="I76" s="99">
        <f>IFERROR(VLOOKUP(A76,'Dez. 2017'!A:F,5,0),0)</f>
        <v>0</v>
      </c>
      <c r="J76" s="99">
        <f>IFERROR(VLOOKUP(A76,'Jan. 2018'!A:E,5,0),0)</f>
        <v>4</v>
      </c>
      <c r="K76" s="99">
        <f>IFERROR(VLOOKUP(A76,'Feb. 2018'!A:E,5,0),0)</f>
        <v>0</v>
      </c>
      <c r="L76" s="99">
        <f>IFERROR(VLOOKUP(A76,'Mrz. 2018'!A:E,5,0),0)</f>
        <v>0</v>
      </c>
      <c r="M76" s="100">
        <f>SUM(I76:L76)</f>
        <v>4</v>
      </c>
      <c r="N76" s="100">
        <f>H76-M76</f>
        <v>4</v>
      </c>
    </row>
    <row r="77" spans="1:14" x14ac:dyDescent="0.5">
      <c r="A77" s="97" t="s">
        <v>111</v>
      </c>
      <c r="B77" s="98">
        <f>IFERROR(VLOOKUP(A77,'Dez. 2017'!A:B,2,0),0)</f>
        <v>0</v>
      </c>
      <c r="C77" s="98">
        <f>IFERROR(VLOOKUP(A77,'Jan. 2018'!A:B,2,0),0)</f>
        <v>0</v>
      </c>
      <c r="D77" s="98">
        <f>IFERROR(VLOOKUP(A77,'Feb. 2018'!A:B,2,0),0)</f>
        <v>2</v>
      </c>
      <c r="E77" s="98">
        <f>IFERROR(VLOOKUP(A77,'Mrz. 2018'!A:B,2,0),0)</f>
        <v>0</v>
      </c>
      <c r="F77" s="98"/>
      <c r="G77" s="98">
        <f>SUM(B77:F77)</f>
        <v>2</v>
      </c>
      <c r="H77" s="99">
        <f>G77*4</f>
        <v>8</v>
      </c>
      <c r="I77" s="99">
        <f>IFERROR(VLOOKUP(A77,'Dez. 2017'!A:F,5,0),0)</f>
        <v>0</v>
      </c>
      <c r="J77" s="99">
        <f>IFERROR(VLOOKUP(A77,'Jan. 2018'!A:E,5,0),0)</f>
        <v>0</v>
      </c>
      <c r="K77" s="99">
        <f>IFERROR(VLOOKUP(A77,'Feb. 2018'!A:E,5,0),0)</f>
        <v>0</v>
      </c>
      <c r="L77" s="99">
        <f>IFERROR(VLOOKUP(A77,'Mrz. 2018'!A:E,5,0),0)</f>
        <v>0</v>
      </c>
      <c r="M77" s="100">
        <f>SUM(I77:L77)</f>
        <v>0</v>
      </c>
      <c r="N77" s="100">
        <f>H77-M77</f>
        <v>8</v>
      </c>
    </row>
    <row r="78" spans="1:14" x14ac:dyDescent="0.5">
      <c r="A78" s="97" t="s">
        <v>110</v>
      </c>
      <c r="B78" s="98">
        <f>IFERROR(VLOOKUP(A78,'Dez. 2017'!A:B,2,0),0)</f>
        <v>0</v>
      </c>
      <c r="C78" s="98">
        <f>IFERROR(VLOOKUP(A78,'Jan. 2018'!A:B,2,0),0)</f>
        <v>0</v>
      </c>
      <c r="D78" s="98">
        <f>IFERROR(VLOOKUP(A78,'Feb. 2018'!A:B,2,0),0)</f>
        <v>2</v>
      </c>
      <c r="E78" s="98">
        <f>IFERROR(VLOOKUP(A78,'Mrz. 2018'!A:B,2,0),0)</f>
        <v>0</v>
      </c>
      <c r="F78" s="98"/>
      <c r="G78" s="98">
        <f>SUM(B78:F78)</f>
        <v>2</v>
      </c>
      <c r="H78" s="99">
        <f>G78*4</f>
        <v>8</v>
      </c>
      <c r="I78" s="99">
        <f>IFERROR(VLOOKUP(A78,'Dez. 2017'!A:F,5,0),0)</f>
        <v>0</v>
      </c>
      <c r="J78" s="99">
        <f>IFERROR(VLOOKUP(A78,'Jan. 2018'!A:E,5,0),0)</f>
        <v>0</v>
      </c>
      <c r="K78" s="99">
        <f>IFERROR(VLOOKUP(A78,'Feb. 2018'!A:E,5,0),0)</f>
        <v>0</v>
      </c>
      <c r="L78" s="99">
        <f>IFERROR(VLOOKUP(A78,'Mrz. 2018'!A:E,5,0),0)</f>
        <v>0</v>
      </c>
      <c r="M78" s="100">
        <f>SUM(I78:L78)</f>
        <v>0</v>
      </c>
      <c r="N78" s="100">
        <f>H78-M78</f>
        <v>8</v>
      </c>
    </row>
    <row r="79" spans="1:14" x14ac:dyDescent="0.5">
      <c r="A79" s="97" t="s">
        <v>128</v>
      </c>
      <c r="B79" s="98">
        <f>IFERROR(VLOOKUP(A79,'Dez. 2017'!A:B,2,0),0)</f>
        <v>0</v>
      </c>
      <c r="C79" s="98">
        <f>IFERROR(VLOOKUP(A79,'Jan. 2018'!A:B,2,0),0)</f>
        <v>0</v>
      </c>
      <c r="D79" s="98">
        <f>IFERROR(VLOOKUP(A79,'Feb. 2018'!A:B,2,0),0)</f>
        <v>0</v>
      </c>
      <c r="E79" s="98">
        <f>IFERROR(VLOOKUP(A79,'Mrz. 2018'!A:B,2,0),0)</f>
        <v>1</v>
      </c>
      <c r="F79" s="98"/>
      <c r="G79" s="98">
        <f>SUM(B79:F79)</f>
        <v>1</v>
      </c>
      <c r="H79" s="99">
        <f>G79*4</f>
        <v>4</v>
      </c>
      <c r="I79" s="99">
        <f>IFERROR(VLOOKUP(A79,'Dez. 2017'!A:F,5,0),0)</f>
        <v>0</v>
      </c>
      <c r="J79" s="99">
        <f>IFERROR(VLOOKUP(A79,'Jan. 2018'!A:E,5,0),0)</f>
        <v>0</v>
      </c>
      <c r="K79" s="99">
        <f>IFERROR(VLOOKUP(A79,'Feb. 2018'!A:E,5,0),0)</f>
        <v>0</v>
      </c>
      <c r="L79" s="99">
        <f>IFERROR(VLOOKUP(A79,'Mrz. 2018'!A:E,5,0),0)</f>
        <v>0</v>
      </c>
      <c r="M79" s="100">
        <f>SUM(I79:L79)</f>
        <v>0</v>
      </c>
      <c r="N79" s="100">
        <f>H79-M79</f>
        <v>4</v>
      </c>
    </row>
    <row r="80" spans="1:14" x14ac:dyDescent="0.5">
      <c r="A80" s="97" t="s">
        <v>127</v>
      </c>
      <c r="B80" s="98">
        <f>IFERROR(VLOOKUP(A80,'Dez. 2017'!A:B,2,0),0)</f>
        <v>0</v>
      </c>
      <c r="C80" s="98">
        <f>IFERROR(VLOOKUP(A80,'Jan. 2018'!A:B,2,0),0)</f>
        <v>0</v>
      </c>
      <c r="D80" s="98">
        <f>IFERROR(VLOOKUP(A80,'Feb. 2018'!A:B,2,0),0)</f>
        <v>0</v>
      </c>
      <c r="E80" s="98">
        <f>IFERROR(VLOOKUP(A80,'Mrz. 2018'!A:B,2,0),0)</f>
        <v>1</v>
      </c>
      <c r="F80" s="98"/>
      <c r="G80" s="98">
        <f>SUM(B80:F80)</f>
        <v>1</v>
      </c>
      <c r="H80" s="99">
        <f>G80*4</f>
        <v>4</v>
      </c>
      <c r="I80" s="99">
        <f>IFERROR(VLOOKUP(A80,'Dez. 2017'!A:F,5,0),0)</f>
        <v>0</v>
      </c>
      <c r="J80" s="99">
        <f>IFERROR(VLOOKUP(A80,'Jan. 2018'!A:E,5,0),0)</f>
        <v>0</v>
      </c>
      <c r="K80" s="99">
        <f>IFERROR(VLOOKUP(A80,'Feb. 2018'!A:E,5,0),0)</f>
        <v>0</v>
      </c>
      <c r="L80" s="99">
        <f>IFERROR(VLOOKUP(A80,'Mrz. 2018'!A:E,5,0),0)</f>
        <v>0</v>
      </c>
      <c r="M80" s="100">
        <f>SUM(I80:L80)</f>
        <v>0</v>
      </c>
      <c r="N80" s="100">
        <f>H80-M80</f>
        <v>4</v>
      </c>
    </row>
    <row r="81" spans="1:14" x14ac:dyDescent="0.5">
      <c r="A81" s="97" t="s">
        <v>79</v>
      </c>
      <c r="B81" s="98">
        <f>IFERROR(VLOOKUP(A81,'Dez. 2017'!A:B,2,0),0)</f>
        <v>1</v>
      </c>
      <c r="C81" s="98">
        <f>IFERROR(VLOOKUP(A81,'Jan. 2018'!A:B,2,0),0)</f>
        <v>0</v>
      </c>
      <c r="D81" s="98">
        <f>IFERROR(VLOOKUP(A81,'Feb. 2018'!A:B,2,0),0)</f>
        <v>0</v>
      </c>
      <c r="E81" s="98">
        <f>IFERROR(VLOOKUP(A81,'Mrz. 2018'!A:B,2,0),0)</f>
        <v>0</v>
      </c>
      <c r="F81" s="98"/>
      <c r="G81" s="98">
        <f>SUM(B81:F81)</f>
        <v>1</v>
      </c>
      <c r="H81" s="99">
        <f>G81*4</f>
        <v>4</v>
      </c>
      <c r="I81" s="99">
        <f>IFERROR(VLOOKUP(A81,'Dez. 2017'!A:F,5,0),0)</f>
        <v>4</v>
      </c>
      <c r="J81" s="99">
        <f>IFERROR(VLOOKUP(A81,'Jan. 2018'!A:E,5,0),0)</f>
        <v>0</v>
      </c>
      <c r="K81" s="99">
        <f>IFERROR(VLOOKUP(A81,'Feb. 2018'!A:E,5,0),0)</f>
        <v>0</v>
      </c>
      <c r="L81" s="99">
        <f>IFERROR(VLOOKUP(A81,'Mrz. 2018'!A:E,5,0),0)</f>
        <v>0</v>
      </c>
      <c r="M81" s="100">
        <f>SUM(I81:L81)</f>
        <v>4</v>
      </c>
      <c r="N81" s="100">
        <f>H81-M81</f>
        <v>0</v>
      </c>
    </row>
    <row r="82" spans="1:14" x14ac:dyDescent="0.5">
      <c r="A82" s="97" t="s">
        <v>54</v>
      </c>
      <c r="B82" s="98">
        <f>IFERROR(VLOOKUP(A82,'Dez. 2017'!A:B,2,0),0)</f>
        <v>1</v>
      </c>
      <c r="C82" s="98">
        <f>IFERROR(VLOOKUP(A82,'Jan. 2018'!A:B,2,0),0)</f>
        <v>0</v>
      </c>
      <c r="D82" s="98">
        <f>IFERROR(VLOOKUP(A82,'Feb. 2018'!A:B,2,0),0)</f>
        <v>0</v>
      </c>
      <c r="E82" s="98">
        <f>IFERROR(VLOOKUP(A82,'Mrz. 2018'!A:B,2,0),0)</f>
        <v>0</v>
      </c>
      <c r="F82" s="98"/>
      <c r="G82" s="98">
        <f>SUM(B82:F82)</f>
        <v>1</v>
      </c>
      <c r="H82" s="99">
        <f>G82*4</f>
        <v>4</v>
      </c>
      <c r="I82" s="99">
        <f>IFERROR(VLOOKUP(A82,'Dez. 2017'!A:F,5,0),0)</f>
        <v>4</v>
      </c>
      <c r="J82" s="99">
        <f>IFERROR(VLOOKUP(A82,'Jan. 2018'!A:E,5,0),0)</f>
        <v>0</v>
      </c>
      <c r="K82" s="99">
        <f>IFERROR(VLOOKUP(A82,'Feb. 2018'!A:E,5,0),0)</f>
        <v>0</v>
      </c>
      <c r="L82" s="99">
        <f>IFERROR(VLOOKUP(A82,'Mrz. 2018'!A:E,5,0),0)</f>
        <v>0</v>
      </c>
      <c r="M82" s="100">
        <f>SUM(I82:L82)</f>
        <v>4</v>
      </c>
      <c r="N82" s="100">
        <f>H82-M82</f>
        <v>0</v>
      </c>
    </row>
    <row r="83" spans="1:14" x14ac:dyDescent="0.5">
      <c r="A83" s="97" t="s">
        <v>45</v>
      </c>
      <c r="B83" s="98">
        <f>IFERROR(VLOOKUP(A83,'Dez. 2017'!A:B,2,0),0)</f>
        <v>1</v>
      </c>
      <c r="C83" s="98">
        <f>IFERROR(VLOOKUP(A83,'Jan. 2018'!A:B,2,0),0)</f>
        <v>0</v>
      </c>
      <c r="D83" s="98">
        <f>IFERROR(VLOOKUP(A83,'Feb. 2018'!A:B,2,0),0)</f>
        <v>0</v>
      </c>
      <c r="E83" s="98">
        <f>IFERROR(VLOOKUP(A83,'Mrz. 2018'!A:B,2,0),0)</f>
        <v>0</v>
      </c>
      <c r="F83" s="98"/>
      <c r="G83" s="98">
        <f>SUM(B83:F83)</f>
        <v>1</v>
      </c>
      <c r="H83" s="99">
        <f>G83*4</f>
        <v>4</v>
      </c>
      <c r="I83" s="99">
        <f>IFERROR(VLOOKUP(A83,'Dez. 2017'!A:F,5,0),0)</f>
        <v>0</v>
      </c>
      <c r="J83" s="99">
        <f>IFERROR(VLOOKUP(A83,'Jan. 2018'!A:E,5,0),0)</f>
        <v>0</v>
      </c>
      <c r="K83" s="99">
        <f>IFERROR(VLOOKUP(A83,'Feb. 2018'!A:E,5,0),0)</f>
        <v>0</v>
      </c>
      <c r="L83" s="99">
        <f>IFERROR(VLOOKUP(A83,'Mrz. 2018'!A:E,5,0),0)</f>
        <v>0</v>
      </c>
      <c r="M83" s="100">
        <f>SUM(I83:L83)</f>
        <v>0</v>
      </c>
      <c r="N83" s="100">
        <f>H83-M83</f>
        <v>4</v>
      </c>
    </row>
    <row r="84" spans="1:14" x14ac:dyDescent="0.5">
      <c r="A84" s="97" t="s">
        <v>98</v>
      </c>
      <c r="B84" s="98">
        <f>IFERROR(VLOOKUP(A84,'Dez. 2017'!A:B,2,0),0)</f>
        <v>0</v>
      </c>
      <c r="C84" s="98">
        <f>IFERROR(VLOOKUP(A84,'Jan. 2018'!A:B,2,0),0)</f>
        <v>1</v>
      </c>
      <c r="D84" s="98">
        <f>IFERROR(VLOOKUP(A84,'Feb. 2018'!A:B,2,0),0)</f>
        <v>0</v>
      </c>
      <c r="E84" s="98">
        <f>IFERROR(VLOOKUP(A84,'Mrz. 2018'!A:B,2,0),0)</f>
        <v>0</v>
      </c>
      <c r="F84" s="98"/>
      <c r="G84" s="98">
        <f>SUM(B84:F84)</f>
        <v>1</v>
      </c>
      <c r="H84" s="99">
        <f>G84*4</f>
        <v>4</v>
      </c>
      <c r="I84" s="99">
        <f>IFERROR(VLOOKUP(A84,'Dez. 2017'!A:F,5,0),0)</f>
        <v>0</v>
      </c>
      <c r="J84" s="99">
        <f>IFERROR(VLOOKUP(A84,'Jan. 2018'!A:E,5,0),0)</f>
        <v>0</v>
      </c>
      <c r="K84" s="99">
        <f>IFERROR(VLOOKUP(A84,'Feb. 2018'!A:E,5,0),0)</f>
        <v>0</v>
      </c>
      <c r="L84" s="99">
        <f>IFERROR(VLOOKUP(A84,'Mrz. 2018'!A:E,5,0),0)</f>
        <v>0</v>
      </c>
      <c r="M84" s="100">
        <f>SUM(I84:L84)</f>
        <v>0</v>
      </c>
      <c r="N84" s="100">
        <f>H84-M84</f>
        <v>4</v>
      </c>
    </row>
    <row r="85" spans="1:14" x14ac:dyDescent="0.5">
      <c r="A85" s="97" t="s">
        <v>100</v>
      </c>
      <c r="B85" s="98">
        <f>IFERROR(VLOOKUP(A85,'Dez. 2017'!A:B,2,0),0)</f>
        <v>0</v>
      </c>
      <c r="C85" s="98">
        <f>IFERROR(VLOOKUP(A85,'Jan. 2018'!A:B,2,0),0)</f>
        <v>1</v>
      </c>
      <c r="D85" s="98">
        <f>IFERROR(VLOOKUP(A85,'Feb. 2018'!A:B,2,0),0)</f>
        <v>0</v>
      </c>
      <c r="E85" s="98">
        <f>IFERROR(VLOOKUP(A85,'Mrz. 2018'!A:B,2,0),0)</f>
        <v>0</v>
      </c>
      <c r="F85" s="98"/>
      <c r="G85" s="98">
        <f>SUM(B85:F85)</f>
        <v>1</v>
      </c>
      <c r="H85" s="99">
        <f>G85*4</f>
        <v>4</v>
      </c>
      <c r="I85" s="99">
        <f>IFERROR(VLOOKUP(A85,'Dez. 2017'!A:F,5,0),0)</f>
        <v>0</v>
      </c>
      <c r="J85" s="99">
        <f>IFERROR(VLOOKUP(A85,'Jan. 2018'!A:E,5,0),0)</f>
        <v>0</v>
      </c>
      <c r="K85" s="99">
        <f>IFERROR(VLOOKUP(A85,'Feb. 2018'!A:E,5,0),0)</f>
        <v>0</v>
      </c>
      <c r="L85" s="99">
        <f>IFERROR(VLOOKUP(A85,'Mrz. 2018'!A:E,5,0),0)</f>
        <v>0</v>
      </c>
      <c r="M85" s="100">
        <f>SUM(I85:L85)</f>
        <v>0</v>
      </c>
      <c r="N85" s="100">
        <f>H85-M85</f>
        <v>4</v>
      </c>
    </row>
    <row r="86" spans="1:14" x14ac:dyDescent="0.5">
      <c r="A86" s="97" t="s">
        <v>88</v>
      </c>
      <c r="B86" s="98">
        <f>IFERROR(VLOOKUP(A86,'Dez. 2017'!A:B,2,0),0)</f>
        <v>0</v>
      </c>
      <c r="C86" s="98">
        <f>IFERROR(VLOOKUP(A86,'Jan. 2018'!A:B,2,0),0)</f>
        <v>1</v>
      </c>
      <c r="D86" s="98">
        <f>IFERROR(VLOOKUP(A86,'Feb. 2018'!A:B,2,0),0)</f>
        <v>0</v>
      </c>
      <c r="E86" s="98">
        <f>IFERROR(VLOOKUP(A86,'Mrz. 2018'!A:B,2,0),0)</f>
        <v>0</v>
      </c>
      <c r="F86" s="98"/>
      <c r="G86" s="98">
        <f>SUM(B86:F86)</f>
        <v>1</v>
      </c>
      <c r="H86" s="99">
        <f>G86*4</f>
        <v>4</v>
      </c>
      <c r="I86" s="99">
        <f>IFERROR(VLOOKUP(A86,'Dez. 2017'!A:F,5,0),0)</f>
        <v>0</v>
      </c>
      <c r="J86" s="99">
        <f>IFERROR(VLOOKUP(A86,'Jan. 2018'!A:E,5,0),0)</f>
        <v>4</v>
      </c>
      <c r="K86" s="99">
        <f>IFERROR(VLOOKUP(A86,'Feb. 2018'!A:E,5,0),0)</f>
        <v>0</v>
      </c>
      <c r="L86" s="99">
        <f>IFERROR(VLOOKUP(A86,'Mrz. 2018'!A:E,5,0),0)</f>
        <v>0</v>
      </c>
      <c r="M86" s="100">
        <f>SUM(I86:L86)</f>
        <v>4</v>
      </c>
      <c r="N86" s="100">
        <f>H86-M86</f>
        <v>0</v>
      </c>
    </row>
    <row r="87" spans="1:14" x14ac:dyDescent="0.5">
      <c r="A87" s="97" t="s">
        <v>116</v>
      </c>
      <c r="B87" s="98">
        <f>IFERROR(VLOOKUP(A87,'Dez. 2017'!A:B,2,0),0)</f>
        <v>0</v>
      </c>
      <c r="C87" s="98">
        <f>IFERROR(VLOOKUP(A87,'Jan. 2018'!A:B,2,0),0)</f>
        <v>0</v>
      </c>
      <c r="D87" s="98">
        <f>IFERROR(VLOOKUP(A87,'Feb. 2018'!A:B,2,0),0)</f>
        <v>1</v>
      </c>
      <c r="E87" s="98">
        <f>IFERROR(VLOOKUP(A87,'Mrz. 2018'!A:B,2,0),0)</f>
        <v>0</v>
      </c>
      <c r="F87" s="98"/>
      <c r="G87" s="98">
        <f>SUM(B87:F87)</f>
        <v>1</v>
      </c>
      <c r="H87" s="99">
        <f>G87*4</f>
        <v>4</v>
      </c>
      <c r="I87" s="99">
        <f>IFERROR(VLOOKUP(A87,'Dez. 2017'!A:F,5,0),0)</f>
        <v>0</v>
      </c>
      <c r="J87" s="99">
        <f>IFERROR(VLOOKUP(A87,'Jan. 2018'!A:E,5,0),0)</f>
        <v>0</v>
      </c>
      <c r="K87" s="99">
        <f>IFERROR(VLOOKUP(A87,'Feb. 2018'!A:E,5,0),0)</f>
        <v>0</v>
      </c>
      <c r="L87" s="99">
        <f>IFERROR(VLOOKUP(A87,'Mrz. 2018'!A:E,5,0),0)</f>
        <v>0</v>
      </c>
      <c r="M87" s="100">
        <f>SUM(I87:L87)</f>
        <v>0</v>
      </c>
      <c r="N87" s="100">
        <f>H87-M87</f>
        <v>4</v>
      </c>
    </row>
    <row r="88" spans="1:14" x14ac:dyDescent="0.5">
      <c r="A88" s="97" t="s">
        <v>109</v>
      </c>
      <c r="B88" s="98">
        <f>IFERROR(VLOOKUP(A88,'Dez. 2017'!A:B,2,0),0)</f>
        <v>0</v>
      </c>
      <c r="C88" s="98">
        <f>IFERROR(VLOOKUP(A88,'Jan. 2018'!A:B,2,0),0)</f>
        <v>0</v>
      </c>
      <c r="D88" s="98">
        <f>IFERROR(VLOOKUP(A88,'Feb. 2018'!A:B,2,0),0)</f>
        <v>1</v>
      </c>
      <c r="E88" s="98">
        <f>IFERROR(VLOOKUP(A88,'Mrz. 2018'!A:B,2,0),0)</f>
        <v>0</v>
      </c>
      <c r="F88" s="98"/>
      <c r="G88" s="98">
        <f>SUM(B88:F88)</f>
        <v>1</v>
      </c>
      <c r="H88" s="99">
        <f>G88*4</f>
        <v>4</v>
      </c>
      <c r="I88" s="99">
        <f>IFERROR(VLOOKUP(A88,'Dez. 2017'!A:F,5,0),0)</f>
        <v>0</v>
      </c>
      <c r="J88" s="99">
        <f>IFERROR(VLOOKUP(A88,'Jan. 2018'!A:E,5,0),0)</f>
        <v>0</v>
      </c>
      <c r="K88" s="99">
        <f>IFERROR(VLOOKUP(A88,'Feb. 2018'!A:E,5,0),0)</f>
        <v>0</v>
      </c>
      <c r="L88" s="99">
        <f>IFERROR(VLOOKUP(A88,'Mrz. 2018'!A:E,5,0),0)</f>
        <v>0</v>
      </c>
      <c r="M88" s="100">
        <f>SUM(I88:L88)</f>
        <v>0</v>
      </c>
      <c r="N88" s="100">
        <f>H88-M88</f>
        <v>4</v>
      </c>
    </row>
    <row r="89" spans="1:14" x14ac:dyDescent="0.5">
      <c r="A89" s="97" t="s">
        <v>115</v>
      </c>
      <c r="B89" s="98">
        <f>IFERROR(VLOOKUP(A89,'Dez. 2017'!A:B,2,0),0)</f>
        <v>0</v>
      </c>
      <c r="C89" s="98">
        <f>IFERROR(VLOOKUP(A89,'Jan. 2018'!A:B,2,0),0)</f>
        <v>0</v>
      </c>
      <c r="D89" s="98">
        <f>IFERROR(VLOOKUP(A89,'Feb. 2018'!A:B,2,0),0)</f>
        <v>1</v>
      </c>
      <c r="E89" s="98">
        <f>IFERROR(VLOOKUP(A89,'Mrz. 2018'!A:B,2,0),0)</f>
        <v>0</v>
      </c>
      <c r="F89" s="98"/>
      <c r="G89" s="98">
        <f>SUM(B89:F89)</f>
        <v>1</v>
      </c>
      <c r="H89" s="99">
        <f>G89*4</f>
        <v>4</v>
      </c>
      <c r="I89" s="99">
        <f>IFERROR(VLOOKUP(A89,'Dez. 2017'!A:F,5,0),0)</f>
        <v>0</v>
      </c>
      <c r="J89" s="99">
        <f>IFERROR(VLOOKUP(A89,'Jan. 2018'!A:E,5,0),0)</f>
        <v>0</v>
      </c>
      <c r="K89" s="99">
        <f>IFERROR(VLOOKUP(A89,'Feb. 2018'!A:E,5,0),0)</f>
        <v>0</v>
      </c>
      <c r="L89" s="99">
        <f>IFERROR(VLOOKUP(A89,'Mrz. 2018'!A:E,5,0),0)</f>
        <v>0</v>
      </c>
      <c r="M89" s="100">
        <f>SUM(I89:L89)</f>
        <v>0</v>
      </c>
      <c r="N89" s="100">
        <f>H89-M89</f>
        <v>4</v>
      </c>
    </row>
    <row r="90" spans="1:14" x14ac:dyDescent="0.5">
      <c r="A90" s="97" t="s">
        <v>117</v>
      </c>
      <c r="B90" s="98">
        <f>IFERROR(VLOOKUP(A90,'Dez. 2017'!A:B,2,0),0)</f>
        <v>0</v>
      </c>
      <c r="C90" s="98">
        <f>IFERROR(VLOOKUP(A90,'Jan. 2018'!A:B,2,0),0)</f>
        <v>0</v>
      </c>
      <c r="D90" s="98">
        <f>IFERROR(VLOOKUP(A90,'Feb. 2018'!A:B,2,0),0)</f>
        <v>1</v>
      </c>
      <c r="E90" s="98">
        <f>IFERROR(VLOOKUP(A90,'Mrz. 2018'!A:B,2,0),0)</f>
        <v>0</v>
      </c>
      <c r="F90" s="98"/>
      <c r="G90" s="98">
        <f>SUM(B90:F90)</f>
        <v>1</v>
      </c>
      <c r="H90" s="99">
        <f>G90*4</f>
        <v>4</v>
      </c>
      <c r="I90" s="99">
        <f>IFERROR(VLOOKUP(A90,'Dez. 2017'!A:F,5,0),0)</f>
        <v>0</v>
      </c>
      <c r="J90" s="99">
        <f>IFERROR(VLOOKUP(A90,'Jan. 2018'!A:E,5,0),0)</f>
        <v>0</v>
      </c>
      <c r="K90" s="99">
        <f>IFERROR(VLOOKUP(A90,'Feb. 2018'!A:E,5,0),0)</f>
        <v>0</v>
      </c>
      <c r="L90" s="99">
        <f>IFERROR(VLOOKUP(A90,'Mrz. 2018'!A:E,5,0),0)</f>
        <v>0</v>
      </c>
      <c r="M90" s="100">
        <f>SUM(I90:L90)</f>
        <v>0</v>
      </c>
      <c r="N90" s="100">
        <f>H90-M90</f>
        <v>4</v>
      </c>
    </row>
    <row r="91" spans="1:14" x14ac:dyDescent="0.5">
      <c r="A91" s="93"/>
      <c r="B91" s="94"/>
      <c r="C91" s="94"/>
      <c r="D91" s="94"/>
      <c r="E91" s="94"/>
      <c r="F91" s="94"/>
      <c r="G91" s="94"/>
      <c r="H91" s="95"/>
      <c r="I91" s="95"/>
      <c r="J91" s="95"/>
      <c r="K91" s="95"/>
      <c r="L91" s="95"/>
      <c r="M91" s="96"/>
      <c r="N91" s="96"/>
    </row>
    <row r="92" spans="1:14" x14ac:dyDescent="0.5">
      <c r="A92" s="93"/>
      <c r="B92" s="94"/>
      <c r="C92" s="94"/>
      <c r="D92" s="94"/>
      <c r="E92" s="94"/>
      <c r="F92" s="94"/>
      <c r="G92" s="94"/>
      <c r="H92" s="95"/>
      <c r="I92" s="95"/>
      <c r="J92" s="95"/>
      <c r="K92" s="95"/>
      <c r="L92" s="95"/>
      <c r="M92" s="96"/>
      <c r="N92" s="96"/>
    </row>
    <row r="93" spans="1:14" x14ac:dyDescent="0.5">
      <c r="A93" s="93"/>
      <c r="B93" s="94"/>
      <c r="C93" s="94"/>
      <c r="D93" s="94"/>
      <c r="E93" s="94"/>
      <c r="F93" s="94"/>
      <c r="G93" s="94"/>
      <c r="H93" s="95"/>
      <c r="I93" s="95"/>
      <c r="J93" s="95"/>
      <c r="K93" s="95"/>
      <c r="L93" s="95"/>
      <c r="M93" s="96"/>
      <c r="N93" s="96"/>
    </row>
    <row r="94" spans="1:14" x14ac:dyDescent="0.5">
      <c r="A94" s="93"/>
      <c r="B94" s="94"/>
      <c r="C94" s="94"/>
      <c r="D94" s="94"/>
      <c r="E94" s="94"/>
      <c r="F94" s="94"/>
      <c r="G94" s="94"/>
      <c r="H94" s="95"/>
      <c r="I94" s="95"/>
      <c r="J94" s="95"/>
      <c r="K94" s="95"/>
      <c r="L94" s="95"/>
      <c r="M94" s="96"/>
      <c r="N94" s="96"/>
    </row>
    <row r="95" spans="1:14" x14ac:dyDescent="0.5">
      <c r="A95" s="93"/>
      <c r="B95" s="94"/>
      <c r="C95" s="94"/>
      <c r="D95" s="94"/>
      <c r="E95" s="94"/>
      <c r="F95" s="94"/>
      <c r="G95" s="94"/>
      <c r="H95" s="95"/>
      <c r="I95" s="95"/>
      <c r="J95" s="95"/>
      <c r="K95" s="95"/>
      <c r="L95" s="95"/>
      <c r="M95" s="96"/>
      <c r="N95" s="96"/>
    </row>
    <row r="96" spans="1:14" x14ac:dyDescent="0.5">
      <c r="A96" s="93"/>
      <c r="B96" s="94"/>
      <c r="C96" s="94"/>
      <c r="D96" s="94"/>
      <c r="E96" s="94"/>
      <c r="F96" s="94"/>
      <c r="G96" s="94"/>
      <c r="H96" s="95"/>
      <c r="I96" s="95"/>
      <c r="J96" s="95"/>
      <c r="K96" s="95"/>
      <c r="L96" s="95"/>
      <c r="M96" s="96"/>
      <c r="N96" s="96"/>
    </row>
    <row r="97" spans="1:14" x14ac:dyDescent="0.5">
      <c r="A97" s="93"/>
      <c r="B97" s="94"/>
      <c r="C97" s="94"/>
      <c r="D97" s="94"/>
      <c r="E97" s="94"/>
      <c r="F97" s="94"/>
      <c r="G97" s="94"/>
      <c r="H97" s="95"/>
      <c r="I97" s="95"/>
      <c r="J97" s="95"/>
      <c r="K97" s="95"/>
      <c r="L97" s="95"/>
      <c r="M97" s="96"/>
      <c r="N97" s="96"/>
    </row>
    <row r="98" spans="1:14" x14ac:dyDescent="0.5">
      <c r="A98" s="93"/>
      <c r="B98" s="94"/>
      <c r="C98" s="94"/>
      <c r="D98" s="94"/>
      <c r="E98" s="94"/>
      <c r="F98" s="94"/>
      <c r="G98" s="94"/>
      <c r="H98" s="95"/>
      <c r="I98" s="95"/>
      <c r="J98" s="95"/>
      <c r="K98" s="95"/>
      <c r="L98" s="95"/>
      <c r="M98" s="96"/>
      <c r="N98" s="96"/>
    </row>
    <row r="99" spans="1:14" x14ac:dyDescent="0.5">
      <c r="A99" s="93"/>
      <c r="B99" s="94"/>
      <c r="C99" s="94"/>
      <c r="D99" s="94"/>
      <c r="E99" s="94"/>
      <c r="F99" s="94"/>
      <c r="G99" s="94"/>
      <c r="H99" s="95"/>
      <c r="I99" s="95"/>
      <c r="J99" s="95"/>
      <c r="K99" s="95"/>
      <c r="L99" s="95"/>
      <c r="M99" s="96"/>
      <c r="N99" s="96"/>
    </row>
    <row r="100" spans="1:14" x14ac:dyDescent="0.5">
      <c r="A100" s="93"/>
      <c r="B100" s="94"/>
      <c r="C100" s="94"/>
      <c r="D100" s="94"/>
      <c r="E100" s="94"/>
      <c r="F100" s="94"/>
      <c r="G100" s="94"/>
      <c r="H100" s="95"/>
      <c r="I100" s="95"/>
      <c r="J100" s="95"/>
      <c r="K100" s="95"/>
      <c r="L100" s="95"/>
      <c r="M100" s="96"/>
      <c r="N100" s="96"/>
    </row>
  </sheetData>
  <autoFilter ref="A1:N98"/>
  <sortState ref="A3:N90">
    <sortCondition descending="1" ref="H3:H90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048547"/>
  <sheetViews>
    <sheetView workbookViewId="0">
      <selection activeCell="D73" sqref="D73"/>
    </sheetView>
  </sheetViews>
  <sheetFormatPr baseColWidth="10" defaultRowHeight="14.35" x14ac:dyDescent="0.5"/>
  <cols>
    <col min="1" max="1" width="19.3515625" bestFit="1" customWidth="1"/>
    <col min="2" max="2" width="12.64453125" style="2" bestFit="1" customWidth="1"/>
    <col min="3" max="3" width="7.8203125" bestFit="1" customWidth="1"/>
    <col min="4" max="4" width="9.703125" style="55" bestFit="1" customWidth="1"/>
    <col min="5" max="5" width="9.46875" bestFit="1" customWidth="1"/>
    <col min="6" max="6" width="7.8203125" customWidth="1"/>
    <col min="7" max="7" width="6.5859375" bestFit="1" customWidth="1"/>
    <col min="9" max="9" width="25.05859375" bestFit="1" customWidth="1"/>
    <col min="10" max="10" width="8.76171875" bestFit="1" customWidth="1"/>
    <col min="11" max="11" width="16.46875" bestFit="1" customWidth="1"/>
    <col min="12" max="12" width="15.52734375" bestFit="1" customWidth="1"/>
    <col min="15" max="15" width="19.3515625" bestFit="1" customWidth="1"/>
  </cols>
  <sheetData>
    <row r="1" spans="1:13" ht="14.7" thickBot="1" x14ac:dyDescent="0.55000000000000004">
      <c r="A1" s="3" t="s">
        <v>57</v>
      </c>
      <c r="B1" s="4" t="s">
        <v>59</v>
      </c>
      <c r="C1" s="74">
        <f>übersicht!B15</f>
        <v>4</v>
      </c>
      <c r="D1" s="75" t="s">
        <v>101</v>
      </c>
      <c r="E1" s="74" t="s">
        <v>102</v>
      </c>
      <c r="F1" s="74" t="s">
        <v>104</v>
      </c>
      <c r="G1" s="57" t="s">
        <v>58</v>
      </c>
      <c r="H1" s="58">
        <f>SUM(C2:C998)</f>
        <v>1196</v>
      </c>
      <c r="I1" s="7" t="s">
        <v>60</v>
      </c>
      <c r="J1" s="8">
        <f>COUNTA(A2:A98)</f>
        <v>65</v>
      </c>
      <c r="L1" s="35" t="s">
        <v>82</v>
      </c>
      <c r="M1" s="36">
        <f>SUM(M2:M6)</f>
        <v>2085.5</v>
      </c>
    </row>
    <row r="2" spans="1:13" ht="14.7" hidden="1" thickBot="1" x14ac:dyDescent="0.55000000000000004">
      <c r="A2" t="s">
        <v>2</v>
      </c>
      <c r="B2" s="2">
        <v>12</v>
      </c>
      <c r="C2" s="1">
        <f t="shared" ref="C2:C33" si="0">B2*$C$1</f>
        <v>48</v>
      </c>
      <c r="D2" s="55">
        <v>43122</v>
      </c>
      <c r="E2" s="1">
        <v>48</v>
      </c>
      <c r="F2" s="1">
        <f>C2-E2</f>
        <v>0</v>
      </c>
      <c r="G2" s="61" t="s">
        <v>101</v>
      </c>
      <c r="H2" s="62">
        <f>SUM(E:E)</f>
        <v>978</v>
      </c>
      <c r="I2" s="56" t="s">
        <v>61</v>
      </c>
      <c r="J2" s="8">
        <f>SUM(B2:B98)</f>
        <v>299</v>
      </c>
      <c r="L2" s="31"/>
      <c r="M2" s="32">
        <v>287.8</v>
      </c>
    </row>
    <row r="3" spans="1:13" ht="14.7" hidden="1" thickBot="1" x14ac:dyDescent="0.55000000000000004">
      <c r="A3" t="s">
        <v>0</v>
      </c>
      <c r="B3" s="2">
        <v>11</v>
      </c>
      <c r="C3" s="1">
        <f t="shared" si="0"/>
        <v>44</v>
      </c>
      <c r="D3" s="55">
        <v>43136</v>
      </c>
      <c r="E3" s="1">
        <v>44</v>
      </c>
      <c r="F3" s="1">
        <f t="shared" ref="F3:F65" si="1">C3-E3</f>
        <v>0</v>
      </c>
      <c r="G3" s="59" t="s">
        <v>104</v>
      </c>
      <c r="H3" s="60">
        <f>SUM(F:F)</f>
        <v>218</v>
      </c>
      <c r="I3" s="56" t="s">
        <v>65</v>
      </c>
      <c r="J3" s="8">
        <v>16</v>
      </c>
      <c r="L3" s="31"/>
      <c r="M3" s="32">
        <v>313.2</v>
      </c>
    </row>
    <row r="4" spans="1:13" ht="14.7" hidden="1" thickBot="1" x14ac:dyDescent="0.55000000000000004">
      <c r="A4" t="s">
        <v>6</v>
      </c>
      <c r="B4" s="2">
        <v>10</v>
      </c>
      <c r="C4" s="1">
        <f t="shared" si="0"/>
        <v>40</v>
      </c>
      <c r="E4" s="86"/>
      <c r="F4" s="1">
        <f t="shared" si="1"/>
        <v>40</v>
      </c>
      <c r="I4" s="7" t="s">
        <v>64</v>
      </c>
      <c r="J4" s="9">
        <f>J2/J3</f>
        <v>18.6875</v>
      </c>
      <c r="L4" s="31"/>
      <c r="M4" s="32">
        <v>799.5</v>
      </c>
    </row>
    <row r="5" spans="1:13" hidden="1" x14ac:dyDescent="0.5">
      <c r="A5" t="s">
        <v>16</v>
      </c>
      <c r="B5" s="2">
        <v>10</v>
      </c>
      <c r="C5" s="1">
        <f t="shared" si="0"/>
        <v>40</v>
      </c>
      <c r="D5" s="55">
        <v>43122</v>
      </c>
      <c r="E5" s="1">
        <v>40</v>
      </c>
      <c r="F5" s="1">
        <f t="shared" si="1"/>
        <v>0</v>
      </c>
      <c r="L5" s="31"/>
      <c r="M5" s="32">
        <v>555</v>
      </c>
    </row>
    <row r="6" spans="1:13" ht="14.7" hidden="1" thickBot="1" x14ac:dyDescent="0.55000000000000004">
      <c r="A6" t="s">
        <v>1</v>
      </c>
      <c r="B6" s="2">
        <v>10</v>
      </c>
      <c r="C6" s="1">
        <f t="shared" si="0"/>
        <v>40</v>
      </c>
      <c r="D6" s="55">
        <v>43133</v>
      </c>
      <c r="E6" s="1">
        <v>40</v>
      </c>
      <c r="F6" s="1">
        <f t="shared" si="1"/>
        <v>0</v>
      </c>
      <c r="H6" s="6"/>
      <c r="L6" s="33"/>
      <c r="M6" s="34">
        <v>130</v>
      </c>
    </row>
    <row r="7" spans="1:13" hidden="1" x14ac:dyDescent="0.5">
      <c r="A7" t="s">
        <v>27</v>
      </c>
      <c r="B7" s="2">
        <v>9</v>
      </c>
      <c r="C7" s="1">
        <f t="shared" si="0"/>
        <v>36</v>
      </c>
      <c r="D7" s="55">
        <v>43129</v>
      </c>
      <c r="E7" s="1">
        <v>36</v>
      </c>
      <c r="F7" s="1">
        <f t="shared" si="1"/>
        <v>0</v>
      </c>
      <c r="I7" s="47" t="s">
        <v>114</v>
      </c>
      <c r="J7" s="48"/>
      <c r="K7" s="49"/>
    </row>
    <row r="8" spans="1:13" ht="15" hidden="1" customHeight="1" x14ac:dyDescent="0.5">
      <c r="A8" t="s">
        <v>7</v>
      </c>
      <c r="B8" s="2">
        <v>8</v>
      </c>
      <c r="C8" s="1">
        <f t="shared" si="0"/>
        <v>32</v>
      </c>
      <c r="D8" s="55">
        <v>43129</v>
      </c>
      <c r="E8" s="1">
        <v>32</v>
      </c>
      <c r="F8" s="1">
        <f t="shared" si="1"/>
        <v>0</v>
      </c>
      <c r="I8" s="50" t="s">
        <v>90</v>
      </c>
      <c r="J8" s="46">
        <v>13798732</v>
      </c>
      <c r="K8" s="51"/>
    </row>
    <row r="9" spans="1:13" hidden="1" x14ac:dyDescent="0.5">
      <c r="A9" t="s">
        <v>32</v>
      </c>
      <c r="B9" s="2">
        <v>8</v>
      </c>
      <c r="C9" s="1">
        <f t="shared" si="0"/>
        <v>32</v>
      </c>
      <c r="E9" s="86"/>
      <c r="F9" s="1">
        <f t="shared" si="1"/>
        <v>32</v>
      </c>
      <c r="I9" s="50" t="s">
        <v>91</v>
      </c>
      <c r="J9" s="46" t="s">
        <v>92</v>
      </c>
      <c r="K9" s="51"/>
    </row>
    <row r="10" spans="1:13" ht="14.7" hidden="1" thickBot="1" x14ac:dyDescent="0.55000000000000004">
      <c r="A10" t="s">
        <v>13</v>
      </c>
      <c r="B10" s="2">
        <v>8</v>
      </c>
      <c r="C10" s="1">
        <f t="shared" si="0"/>
        <v>32</v>
      </c>
      <c r="D10" s="55">
        <v>43118</v>
      </c>
      <c r="E10" s="1">
        <v>32</v>
      </c>
      <c r="F10" s="1">
        <f t="shared" si="1"/>
        <v>0</v>
      </c>
      <c r="I10" s="52" t="s">
        <v>93</v>
      </c>
      <c r="J10" s="53" t="s">
        <v>94</v>
      </c>
      <c r="K10" s="54"/>
    </row>
    <row r="11" spans="1:13" hidden="1" x14ac:dyDescent="0.5">
      <c r="A11" t="s">
        <v>4</v>
      </c>
      <c r="B11" s="2">
        <v>8</v>
      </c>
      <c r="C11" s="1">
        <f t="shared" si="0"/>
        <v>32</v>
      </c>
      <c r="D11" s="55">
        <v>43122</v>
      </c>
      <c r="E11" s="1">
        <v>32</v>
      </c>
      <c r="F11" s="1">
        <f t="shared" si="1"/>
        <v>0</v>
      </c>
    </row>
    <row r="12" spans="1:13" hidden="1" x14ac:dyDescent="0.5">
      <c r="A12" t="s">
        <v>3</v>
      </c>
      <c r="B12" s="2">
        <v>8</v>
      </c>
      <c r="C12" s="1">
        <f t="shared" si="0"/>
        <v>32</v>
      </c>
      <c r="D12" s="55">
        <v>43117</v>
      </c>
      <c r="E12" s="1">
        <v>32</v>
      </c>
      <c r="F12" s="1">
        <f t="shared" si="1"/>
        <v>0</v>
      </c>
    </row>
    <row r="13" spans="1:13" hidden="1" x14ac:dyDescent="0.5">
      <c r="A13" t="s">
        <v>53</v>
      </c>
      <c r="B13" s="2">
        <v>7</v>
      </c>
      <c r="C13" s="1">
        <f t="shared" si="0"/>
        <v>28</v>
      </c>
      <c r="D13" s="55">
        <v>43118</v>
      </c>
      <c r="E13" s="1">
        <v>28</v>
      </c>
      <c r="F13" s="1">
        <f t="shared" si="1"/>
        <v>0</v>
      </c>
    </row>
    <row r="14" spans="1:13" hidden="1" x14ac:dyDescent="0.5">
      <c r="A14" t="s">
        <v>35</v>
      </c>
      <c r="B14" s="2">
        <v>7</v>
      </c>
      <c r="C14" s="1">
        <f t="shared" si="0"/>
        <v>28</v>
      </c>
      <c r="D14" s="55">
        <v>43117</v>
      </c>
      <c r="E14" s="1">
        <v>28</v>
      </c>
      <c r="F14" s="1">
        <f t="shared" si="1"/>
        <v>0</v>
      </c>
    </row>
    <row r="15" spans="1:13" hidden="1" x14ac:dyDescent="0.5">
      <c r="A15" t="s">
        <v>21</v>
      </c>
      <c r="B15" s="2">
        <v>7</v>
      </c>
      <c r="C15" s="1">
        <f t="shared" si="0"/>
        <v>28</v>
      </c>
      <c r="D15" s="55">
        <v>43117</v>
      </c>
      <c r="E15" s="1">
        <v>28</v>
      </c>
      <c r="F15" s="1">
        <f t="shared" si="1"/>
        <v>0</v>
      </c>
    </row>
    <row r="16" spans="1:13" hidden="1" x14ac:dyDescent="0.5">
      <c r="A16" t="s">
        <v>9</v>
      </c>
      <c r="B16" s="2">
        <v>6</v>
      </c>
      <c r="C16" s="1">
        <f t="shared" si="0"/>
        <v>24</v>
      </c>
      <c r="D16" s="55">
        <v>43136</v>
      </c>
      <c r="E16" s="1">
        <v>24</v>
      </c>
      <c r="F16" s="1">
        <f t="shared" si="1"/>
        <v>0</v>
      </c>
    </row>
    <row r="17" spans="1:6" hidden="1" x14ac:dyDescent="0.5">
      <c r="A17" t="s">
        <v>11</v>
      </c>
      <c r="B17" s="2">
        <v>6</v>
      </c>
      <c r="C17" s="1">
        <f t="shared" si="0"/>
        <v>24</v>
      </c>
      <c r="E17" s="86"/>
      <c r="F17" s="1">
        <f t="shared" si="1"/>
        <v>24</v>
      </c>
    </row>
    <row r="18" spans="1:6" hidden="1" x14ac:dyDescent="0.5">
      <c r="A18" t="s">
        <v>5</v>
      </c>
      <c r="B18" s="2">
        <v>6</v>
      </c>
      <c r="C18" s="1">
        <f t="shared" si="0"/>
        <v>24</v>
      </c>
      <c r="D18" s="55">
        <v>43130</v>
      </c>
      <c r="E18" s="1">
        <v>24</v>
      </c>
      <c r="F18" s="1">
        <f t="shared" si="1"/>
        <v>0</v>
      </c>
    </row>
    <row r="19" spans="1:6" hidden="1" x14ac:dyDescent="0.5">
      <c r="A19" t="s">
        <v>40</v>
      </c>
      <c r="B19" s="2">
        <v>6</v>
      </c>
      <c r="C19" s="1">
        <f t="shared" si="0"/>
        <v>24</v>
      </c>
      <c r="D19" s="55">
        <v>43136</v>
      </c>
      <c r="E19" s="1">
        <v>24</v>
      </c>
      <c r="F19" s="1">
        <f t="shared" si="1"/>
        <v>0</v>
      </c>
    </row>
    <row r="20" spans="1:6" hidden="1" x14ac:dyDescent="0.5">
      <c r="A20" t="s">
        <v>23</v>
      </c>
      <c r="B20" s="2">
        <v>6</v>
      </c>
      <c r="C20" s="1">
        <f t="shared" si="0"/>
        <v>24</v>
      </c>
      <c r="D20" s="55">
        <v>43117</v>
      </c>
      <c r="E20" s="1">
        <v>24</v>
      </c>
      <c r="F20" s="1">
        <f t="shared" si="1"/>
        <v>0</v>
      </c>
    </row>
    <row r="21" spans="1:6" hidden="1" x14ac:dyDescent="0.5">
      <c r="A21" t="s">
        <v>15</v>
      </c>
      <c r="B21" s="2">
        <v>6</v>
      </c>
      <c r="C21" s="1">
        <f t="shared" si="0"/>
        <v>24</v>
      </c>
      <c r="D21" s="55">
        <v>43136</v>
      </c>
      <c r="E21" s="1">
        <v>24</v>
      </c>
      <c r="F21" s="1">
        <f t="shared" si="1"/>
        <v>0</v>
      </c>
    </row>
    <row r="22" spans="1:6" hidden="1" x14ac:dyDescent="0.5">
      <c r="A22" t="s">
        <v>24</v>
      </c>
      <c r="B22" s="2">
        <v>6</v>
      </c>
      <c r="C22" s="1">
        <f t="shared" si="0"/>
        <v>24</v>
      </c>
      <c r="D22" s="55">
        <v>43130</v>
      </c>
      <c r="E22" s="1">
        <v>24</v>
      </c>
      <c r="F22" s="1">
        <f t="shared" si="1"/>
        <v>0</v>
      </c>
    </row>
    <row r="23" spans="1:6" hidden="1" x14ac:dyDescent="0.5">
      <c r="A23" t="s">
        <v>25</v>
      </c>
      <c r="B23" s="2">
        <v>6</v>
      </c>
      <c r="C23" s="1">
        <f t="shared" si="0"/>
        <v>24</v>
      </c>
      <c r="D23" s="55">
        <v>43117</v>
      </c>
      <c r="E23" s="1">
        <v>24</v>
      </c>
      <c r="F23" s="1">
        <f t="shared" si="1"/>
        <v>0</v>
      </c>
    </row>
    <row r="24" spans="1:6" hidden="1" x14ac:dyDescent="0.5">
      <c r="A24" t="s">
        <v>28</v>
      </c>
      <c r="B24" s="2">
        <v>5</v>
      </c>
      <c r="C24" s="1">
        <f t="shared" si="0"/>
        <v>20</v>
      </c>
      <c r="D24" s="55">
        <v>43130</v>
      </c>
      <c r="E24" s="1">
        <v>20</v>
      </c>
      <c r="F24" s="1">
        <f t="shared" si="1"/>
        <v>0</v>
      </c>
    </row>
    <row r="25" spans="1:6" hidden="1" x14ac:dyDescent="0.5">
      <c r="A25" t="s">
        <v>29</v>
      </c>
      <c r="B25" s="2">
        <v>5</v>
      </c>
      <c r="C25" s="1">
        <f t="shared" si="0"/>
        <v>20</v>
      </c>
      <c r="D25" s="55">
        <v>43117</v>
      </c>
      <c r="E25" s="1">
        <v>20</v>
      </c>
      <c r="F25" s="1">
        <f t="shared" si="1"/>
        <v>0</v>
      </c>
    </row>
    <row r="26" spans="1:6" hidden="1" x14ac:dyDescent="0.5">
      <c r="A26" t="s">
        <v>31</v>
      </c>
      <c r="B26" s="2">
        <v>5</v>
      </c>
      <c r="C26" s="1">
        <f t="shared" si="0"/>
        <v>20</v>
      </c>
      <c r="E26" s="86"/>
      <c r="F26" s="1">
        <f t="shared" si="1"/>
        <v>20</v>
      </c>
    </row>
    <row r="27" spans="1:6" hidden="1" x14ac:dyDescent="0.5">
      <c r="A27" t="s">
        <v>33</v>
      </c>
      <c r="B27" s="2">
        <v>5</v>
      </c>
      <c r="C27" s="1">
        <f t="shared" si="0"/>
        <v>20</v>
      </c>
      <c r="D27" s="55">
        <v>43118</v>
      </c>
      <c r="E27" s="1">
        <v>20</v>
      </c>
      <c r="F27" s="1">
        <f t="shared" si="1"/>
        <v>0</v>
      </c>
    </row>
    <row r="28" spans="1:6" hidden="1" x14ac:dyDescent="0.5">
      <c r="A28" t="s">
        <v>34</v>
      </c>
      <c r="B28" s="2">
        <v>5</v>
      </c>
      <c r="C28" s="1">
        <f t="shared" si="0"/>
        <v>20</v>
      </c>
      <c r="E28" s="86"/>
      <c r="F28" s="1">
        <f t="shared" si="1"/>
        <v>20</v>
      </c>
    </row>
    <row r="29" spans="1:6" hidden="1" x14ac:dyDescent="0.5">
      <c r="A29" t="s">
        <v>36</v>
      </c>
      <c r="B29" s="2">
        <v>5</v>
      </c>
      <c r="C29" s="1">
        <f t="shared" si="0"/>
        <v>20</v>
      </c>
      <c r="E29" s="86"/>
      <c r="F29" s="1">
        <f t="shared" si="1"/>
        <v>20</v>
      </c>
    </row>
    <row r="30" spans="1:6" hidden="1" x14ac:dyDescent="0.5">
      <c r="A30" t="s">
        <v>14</v>
      </c>
      <c r="B30" s="2">
        <v>5</v>
      </c>
      <c r="C30" s="1">
        <f t="shared" si="0"/>
        <v>20</v>
      </c>
      <c r="D30" s="55">
        <v>43159</v>
      </c>
      <c r="E30" s="86">
        <v>20</v>
      </c>
      <c r="F30" s="1">
        <f t="shared" si="1"/>
        <v>0</v>
      </c>
    </row>
    <row r="31" spans="1:6" hidden="1" x14ac:dyDescent="0.5">
      <c r="A31" t="s">
        <v>8</v>
      </c>
      <c r="B31" s="2">
        <v>5</v>
      </c>
      <c r="C31" s="1">
        <f t="shared" si="0"/>
        <v>20</v>
      </c>
      <c r="D31" s="55">
        <v>43129</v>
      </c>
      <c r="E31" s="1">
        <v>20</v>
      </c>
      <c r="F31" s="1">
        <f t="shared" si="1"/>
        <v>0</v>
      </c>
    </row>
    <row r="32" spans="1:6" hidden="1" x14ac:dyDescent="0.5">
      <c r="A32" t="s">
        <v>17</v>
      </c>
      <c r="B32" s="2">
        <v>4</v>
      </c>
      <c r="C32" s="1">
        <f t="shared" si="0"/>
        <v>16</v>
      </c>
      <c r="D32" s="55">
        <v>43130</v>
      </c>
      <c r="E32" s="1">
        <v>16</v>
      </c>
      <c r="F32" s="1">
        <f t="shared" si="1"/>
        <v>0</v>
      </c>
    </row>
    <row r="33" spans="1:6" hidden="1" x14ac:dyDescent="0.5">
      <c r="A33" t="s">
        <v>51</v>
      </c>
      <c r="B33" s="2">
        <v>4</v>
      </c>
      <c r="C33" s="1">
        <f t="shared" si="0"/>
        <v>16</v>
      </c>
      <c r="D33" s="55">
        <v>43138</v>
      </c>
      <c r="E33" s="1">
        <v>16</v>
      </c>
      <c r="F33" s="1">
        <f t="shared" si="1"/>
        <v>0</v>
      </c>
    </row>
    <row r="34" spans="1:6" hidden="1" x14ac:dyDescent="0.5">
      <c r="A34" t="s">
        <v>18</v>
      </c>
      <c r="B34" s="2">
        <v>4</v>
      </c>
      <c r="C34" s="1">
        <f t="shared" ref="C34:C61" si="2">B34*$C$1</f>
        <v>16</v>
      </c>
      <c r="E34" s="86"/>
      <c r="F34" s="1">
        <f t="shared" si="1"/>
        <v>16</v>
      </c>
    </row>
    <row r="35" spans="1:6" hidden="1" x14ac:dyDescent="0.5">
      <c r="A35" t="s">
        <v>55</v>
      </c>
      <c r="B35" s="2">
        <v>4</v>
      </c>
      <c r="C35" s="1">
        <f t="shared" si="2"/>
        <v>16</v>
      </c>
      <c r="D35" s="55">
        <v>43136</v>
      </c>
      <c r="E35" s="1">
        <v>16</v>
      </c>
      <c r="F35" s="1">
        <f t="shared" si="1"/>
        <v>0</v>
      </c>
    </row>
    <row r="36" spans="1:6" hidden="1" x14ac:dyDescent="0.5">
      <c r="A36" t="s">
        <v>12</v>
      </c>
      <c r="B36" s="2">
        <v>4</v>
      </c>
      <c r="C36" s="1">
        <f t="shared" si="2"/>
        <v>16</v>
      </c>
      <c r="D36" s="55">
        <v>43122</v>
      </c>
      <c r="E36" s="1">
        <v>16</v>
      </c>
      <c r="F36" s="1">
        <f t="shared" si="1"/>
        <v>0</v>
      </c>
    </row>
    <row r="37" spans="1:6" hidden="1" x14ac:dyDescent="0.5">
      <c r="A37" t="s">
        <v>10</v>
      </c>
      <c r="B37" s="2">
        <v>4</v>
      </c>
      <c r="C37" s="1">
        <f t="shared" si="2"/>
        <v>16</v>
      </c>
      <c r="D37" s="55">
        <v>43117</v>
      </c>
      <c r="E37" s="1">
        <v>16</v>
      </c>
      <c r="F37" s="1">
        <f t="shared" si="1"/>
        <v>0</v>
      </c>
    </row>
    <row r="38" spans="1:6" hidden="1" x14ac:dyDescent="0.5">
      <c r="A38" t="s">
        <v>20</v>
      </c>
      <c r="B38" s="2">
        <v>4</v>
      </c>
      <c r="C38" s="1">
        <f t="shared" si="2"/>
        <v>16</v>
      </c>
      <c r="D38" s="55">
        <v>43117</v>
      </c>
      <c r="E38" s="1">
        <v>16</v>
      </c>
      <c r="F38" s="1">
        <f t="shared" si="1"/>
        <v>0</v>
      </c>
    </row>
    <row r="39" spans="1:6" hidden="1" x14ac:dyDescent="0.5">
      <c r="A39" t="s">
        <v>22</v>
      </c>
      <c r="B39" s="2">
        <v>4</v>
      </c>
      <c r="C39" s="1">
        <f t="shared" si="2"/>
        <v>16</v>
      </c>
      <c r="D39" s="55">
        <v>43122</v>
      </c>
      <c r="E39" s="1">
        <v>16</v>
      </c>
      <c r="F39" s="1">
        <f t="shared" si="1"/>
        <v>0</v>
      </c>
    </row>
    <row r="40" spans="1:6" hidden="1" x14ac:dyDescent="0.5">
      <c r="A40" t="s">
        <v>26</v>
      </c>
      <c r="B40" s="2">
        <v>4</v>
      </c>
      <c r="C40" s="1">
        <f t="shared" si="2"/>
        <v>16</v>
      </c>
      <c r="D40" s="55">
        <v>43130</v>
      </c>
      <c r="E40" s="1">
        <v>16</v>
      </c>
      <c r="F40" s="1">
        <f t="shared" si="1"/>
        <v>0</v>
      </c>
    </row>
    <row r="41" spans="1:6" hidden="1" x14ac:dyDescent="0.5">
      <c r="A41" t="s">
        <v>63</v>
      </c>
      <c r="B41" s="2">
        <v>3</v>
      </c>
      <c r="C41" s="1">
        <f t="shared" si="2"/>
        <v>12</v>
      </c>
      <c r="E41" s="86"/>
      <c r="F41" s="1">
        <f t="shared" si="1"/>
        <v>12</v>
      </c>
    </row>
    <row r="42" spans="1:6" hidden="1" x14ac:dyDescent="0.5">
      <c r="A42" t="s">
        <v>76</v>
      </c>
      <c r="B42" s="2">
        <v>3</v>
      </c>
      <c r="C42" s="1">
        <f t="shared" si="2"/>
        <v>12</v>
      </c>
      <c r="D42" s="55">
        <v>43129</v>
      </c>
      <c r="E42" s="1">
        <v>12</v>
      </c>
      <c r="F42" s="1">
        <f t="shared" si="1"/>
        <v>0</v>
      </c>
    </row>
    <row r="43" spans="1:6" hidden="1" x14ac:dyDescent="0.5">
      <c r="A43" t="s">
        <v>30</v>
      </c>
      <c r="B43" s="2">
        <v>3</v>
      </c>
      <c r="C43" s="1">
        <f t="shared" si="2"/>
        <v>12</v>
      </c>
      <c r="E43" s="86"/>
      <c r="F43" s="1">
        <f t="shared" si="1"/>
        <v>12</v>
      </c>
    </row>
    <row r="44" spans="1:6" hidden="1" x14ac:dyDescent="0.5">
      <c r="A44" t="s">
        <v>52</v>
      </c>
      <c r="B44" s="2">
        <v>3</v>
      </c>
      <c r="C44" s="1">
        <f t="shared" si="2"/>
        <v>12</v>
      </c>
      <c r="D44" s="55">
        <v>43122</v>
      </c>
      <c r="E44" s="1">
        <v>12</v>
      </c>
      <c r="F44" s="1">
        <f t="shared" si="1"/>
        <v>0</v>
      </c>
    </row>
    <row r="45" spans="1:6" hidden="1" x14ac:dyDescent="0.5">
      <c r="A45" t="s">
        <v>75</v>
      </c>
      <c r="B45" s="2">
        <v>3</v>
      </c>
      <c r="C45" s="1">
        <f t="shared" si="2"/>
        <v>12</v>
      </c>
      <c r="D45" s="55">
        <v>43117</v>
      </c>
      <c r="E45" s="1">
        <v>12</v>
      </c>
      <c r="F45" s="1">
        <f t="shared" si="1"/>
        <v>0</v>
      </c>
    </row>
    <row r="46" spans="1:6" hidden="1" x14ac:dyDescent="0.5">
      <c r="A46" t="s">
        <v>19</v>
      </c>
      <c r="B46" s="2">
        <v>3</v>
      </c>
      <c r="C46" s="1">
        <f t="shared" si="2"/>
        <v>12</v>
      </c>
      <c r="D46" s="55">
        <v>43159</v>
      </c>
      <c r="E46" s="86">
        <v>12</v>
      </c>
      <c r="F46" s="1">
        <f t="shared" si="1"/>
        <v>0</v>
      </c>
    </row>
    <row r="47" spans="1:6" hidden="1" x14ac:dyDescent="0.5">
      <c r="A47" t="s">
        <v>56</v>
      </c>
      <c r="B47" s="2">
        <v>3</v>
      </c>
      <c r="C47" s="1">
        <f t="shared" si="2"/>
        <v>12</v>
      </c>
      <c r="E47" s="86"/>
      <c r="F47" s="1">
        <f t="shared" si="1"/>
        <v>12</v>
      </c>
    </row>
    <row r="48" spans="1:6" ht="15.7" hidden="1" customHeight="1" x14ac:dyDescent="0.5">
      <c r="A48" t="s">
        <v>38</v>
      </c>
      <c r="B48" s="2">
        <v>3</v>
      </c>
      <c r="C48" s="1">
        <f t="shared" si="2"/>
        <v>12</v>
      </c>
      <c r="D48" s="55">
        <v>43118</v>
      </c>
      <c r="E48">
        <v>12</v>
      </c>
      <c r="F48" s="1">
        <f t="shared" si="1"/>
        <v>0</v>
      </c>
    </row>
    <row r="49" spans="1:6" hidden="1" x14ac:dyDescent="0.5">
      <c r="A49" t="s">
        <v>77</v>
      </c>
      <c r="B49" s="2">
        <v>3</v>
      </c>
      <c r="C49" s="1">
        <f t="shared" si="2"/>
        <v>12</v>
      </c>
      <c r="D49" s="55">
        <v>43118</v>
      </c>
      <c r="E49">
        <v>12</v>
      </c>
      <c r="F49" s="1">
        <f t="shared" si="1"/>
        <v>0</v>
      </c>
    </row>
    <row r="50" spans="1:6" hidden="1" x14ac:dyDescent="0.5">
      <c r="A50" t="s">
        <v>43</v>
      </c>
      <c r="B50" s="2">
        <v>3</v>
      </c>
      <c r="C50" s="1">
        <f t="shared" si="2"/>
        <v>12</v>
      </c>
      <c r="D50" s="55">
        <v>43117</v>
      </c>
      <c r="E50">
        <v>12</v>
      </c>
      <c r="F50" s="1">
        <f t="shared" si="1"/>
        <v>0</v>
      </c>
    </row>
    <row r="51" spans="1:6" hidden="1" x14ac:dyDescent="0.5">
      <c r="A51" t="s">
        <v>44</v>
      </c>
      <c r="B51" s="2">
        <v>3</v>
      </c>
      <c r="C51" s="1">
        <f t="shared" si="2"/>
        <v>12</v>
      </c>
      <c r="D51" s="55">
        <v>43144</v>
      </c>
      <c r="E51">
        <v>12</v>
      </c>
      <c r="F51" s="1">
        <f t="shared" si="1"/>
        <v>0</v>
      </c>
    </row>
    <row r="52" spans="1:6" hidden="1" x14ac:dyDescent="0.5">
      <c r="A52" t="s">
        <v>48</v>
      </c>
      <c r="B52" s="2">
        <v>2</v>
      </c>
      <c r="C52" s="1">
        <f t="shared" si="2"/>
        <v>8</v>
      </c>
      <c r="D52" s="55">
        <v>43122</v>
      </c>
      <c r="E52">
        <v>8</v>
      </c>
      <c r="F52" s="1">
        <f t="shared" si="1"/>
        <v>0</v>
      </c>
    </row>
    <row r="53" spans="1:6" hidden="1" x14ac:dyDescent="0.5">
      <c r="A53" t="s">
        <v>50</v>
      </c>
      <c r="B53" s="2">
        <v>2</v>
      </c>
      <c r="C53" s="1">
        <f t="shared" si="2"/>
        <v>8</v>
      </c>
      <c r="D53" s="55">
        <v>43143</v>
      </c>
      <c r="E53">
        <v>8</v>
      </c>
      <c r="F53" s="1">
        <f t="shared" si="1"/>
        <v>0</v>
      </c>
    </row>
    <row r="54" spans="1:6" hidden="1" x14ac:dyDescent="0.5">
      <c r="A54" t="s">
        <v>39</v>
      </c>
      <c r="B54" s="2">
        <v>2</v>
      </c>
      <c r="C54" s="1">
        <f t="shared" si="2"/>
        <v>8</v>
      </c>
      <c r="D54" s="55">
        <v>43122</v>
      </c>
      <c r="E54">
        <v>8</v>
      </c>
      <c r="F54" s="1">
        <f t="shared" si="1"/>
        <v>0</v>
      </c>
    </row>
    <row r="55" spans="1:6" hidden="1" x14ac:dyDescent="0.5">
      <c r="A55" t="s">
        <v>42</v>
      </c>
      <c r="B55" s="2">
        <v>2</v>
      </c>
      <c r="C55" s="1">
        <f t="shared" si="2"/>
        <v>8</v>
      </c>
      <c r="D55" s="55">
        <v>43160</v>
      </c>
      <c r="E55" s="86">
        <v>8</v>
      </c>
      <c r="F55" s="1">
        <f t="shared" si="1"/>
        <v>0</v>
      </c>
    </row>
    <row r="56" spans="1:6" hidden="1" x14ac:dyDescent="0.5">
      <c r="A56" t="s">
        <v>46</v>
      </c>
      <c r="B56" s="2">
        <v>1</v>
      </c>
      <c r="C56" s="1">
        <f t="shared" si="2"/>
        <v>4</v>
      </c>
      <c r="E56" s="86"/>
      <c r="F56" s="1">
        <f t="shared" si="1"/>
        <v>4</v>
      </c>
    </row>
    <row r="57" spans="1:6" hidden="1" x14ac:dyDescent="0.5">
      <c r="A57" t="s">
        <v>47</v>
      </c>
      <c r="B57" s="2">
        <v>1</v>
      </c>
      <c r="C57" s="1">
        <f t="shared" si="2"/>
        <v>4</v>
      </c>
      <c r="D57" s="55">
        <v>43123</v>
      </c>
      <c r="E57">
        <v>4</v>
      </c>
      <c r="F57" s="1">
        <f t="shared" si="1"/>
        <v>0</v>
      </c>
    </row>
    <row r="58" spans="1:6" hidden="1" x14ac:dyDescent="0.5">
      <c r="A58" t="s">
        <v>79</v>
      </c>
      <c r="B58" s="2">
        <v>1</v>
      </c>
      <c r="C58" s="1">
        <f t="shared" si="2"/>
        <v>4</v>
      </c>
      <c r="D58" s="55">
        <v>43122</v>
      </c>
      <c r="E58">
        <v>4</v>
      </c>
      <c r="F58" s="1">
        <f t="shared" si="1"/>
        <v>0</v>
      </c>
    </row>
    <row r="59" spans="1:6" hidden="1" x14ac:dyDescent="0.5">
      <c r="A59" t="s">
        <v>49</v>
      </c>
      <c r="B59" s="2">
        <v>1</v>
      </c>
      <c r="C59" s="1">
        <f t="shared" si="2"/>
        <v>4</v>
      </c>
      <c r="E59" s="86"/>
      <c r="F59" s="1">
        <f t="shared" si="1"/>
        <v>4</v>
      </c>
    </row>
    <row r="60" spans="1:6" hidden="1" x14ac:dyDescent="0.5">
      <c r="A60" t="s">
        <v>80</v>
      </c>
      <c r="B60" s="2">
        <v>1</v>
      </c>
      <c r="C60" s="1">
        <f t="shared" si="2"/>
        <v>4</v>
      </c>
      <c r="D60" s="55">
        <v>43118</v>
      </c>
      <c r="E60">
        <v>10</v>
      </c>
      <c r="F60" s="1">
        <f t="shared" si="1"/>
        <v>-6</v>
      </c>
    </row>
    <row r="61" spans="1:6" x14ac:dyDescent="0.5">
      <c r="A61" t="s">
        <v>54</v>
      </c>
      <c r="B61" s="2">
        <v>1</v>
      </c>
      <c r="C61" s="1">
        <f t="shared" si="2"/>
        <v>4</v>
      </c>
      <c r="D61" s="55">
        <v>43153</v>
      </c>
      <c r="E61" s="86">
        <v>4</v>
      </c>
      <c r="F61" s="1">
        <f t="shared" si="1"/>
        <v>0</v>
      </c>
    </row>
    <row r="62" spans="1:6" hidden="1" x14ac:dyDescent="0.5">
      <c r="A62" t="s">
        <v>37</v>
      </c>
      <c r="B62" s="2">
        <v>1</v>
      </c>
      <c r="C62" s="1">
        <f t="shared" ref="C62:C66" si="3">B62*$C$1</f>
        <v>4</v>
      </c>
      <c r="D62" s="55">
        <v>43140</v>
      </c>
      <c r="E62">
        <v>4</v>
      </c>
      <c r="F62" s="1">
        <f t="shared" si="1"/>
        <v>0</v>
      </c>
    </row>
    <row r="63" spans="1:6" hidden="1" x14ac:dyDescent="0.5">
      <c r="A63" t="s">
        <v>41</v>
      </c>
      <c r="B63" s="2">
        <v>1</v>
      </c>
      <c r="C63" s="1">
        <f t="shared" si="3"/>
        <v>4</v>
      </c>
      <c r="D63" s="55">
        <v>43140</v>
      </c>
      <c r="E63">
        <v>4</v>
      </c>
      <c r="F63" s="1">
        <f t="shared" si="1"/>
        <v>0</v>
      </c>
    </row>
    <row r="64" spans="1:6" hidden="1" x14ac:dyDescent="0.5">
      <c r="A64" t="s">
        <v>62</v>
      </c>
      <c r="B64" s="2">
        <v>1</v>
      </c>
      <c r="C64" s="1">
        <f t="shared" si="3"/>
        <v>4</v>
      </c>
      <c r="E64" s="86"/>
      <c r="F64" s="1">
        <f t="shared" si="1"/>
        <v>4</v>
      </c>
    </row>
    <row r="65" spans="1:6" hidden="1" x14ac:dyDescent="0.5">
      <c r="A65" t="s">
        <v>78</v>
      </c>
      <c r="B65" s="2">
        <v>1</v>
      </c>
      <c r="C65" s="1">
        <f t="shared" si="3"/>
        <v>4</v>
      </c>
      <c r="D65" s="55">
        <v>43122</v>
      </c>
      <c r="E65">
        <v>4</v>
      </c>
      <c r="F65" s="1">
        <f t="shared" si="1"/>
        <v>0</v>
      </c>
    </row>
    <row r="66" spans="1:6" hidden="1" x14ac:dyDescent="0.5">
      <c r="A66" t="s">
        <v>45</v>
      </c>
      <c r="B66" s="2">
        <v>1</v>
      </c>
      <c r="C66" s="1">
        <f t="shared" si="3"/>
        <v>4</v>
      </c>
      <c r="E66" s="86"/>
      <c r="F66" s="1">
        <f t="shared" ref="F66" si="4">C66-E66</f>
        <v>4</v>
      </c>
    </row>
    <row r="67" spans="1:6" hidden="1" x14ac:dyDescent="0.5">
      <c r="C67" s="1"/>
      <c r="F67" s="1"/>
    </row>
    <row r="68" spans="1:6" hidden="1" x14ac:dyDescent="0.5">
      <c r="C68" s="1"/>
      <c r="F68" s="1"/>
    </row>
    <row r="69" spans="1:6" hidden="1" x14ac:dyDescent="0.5">
      <c r="C69" s="1"/>
      <c r="F69" s="1"/>
    </row>
    <row r="70" spans="1:6" hidden="1" x14ac:dyDescent="0.5">
      <c r="C70" s="1"/>
      <c r="F70" s="1"/>
    </row>
    <row r="1048530" spans="5:5" x14ac:dyDescent="0.5">
      <c r="E1048530" s="74"/>
    </row>
    <row r="1048531" spans="5:5" x14ac:dyDescent="0.5">
      <c r="E1048531" s="1"/>
    </row>
    <row r="1048532" spans="5:5" x14ac:dyDescent="0.5">
      <c r="E1048532" s="1"/>
    </row>
    <row r="1048533" spans="5:5" x14ac:dyDescent="0.5">
      <c r="E1048533" s="1"/>
    </row>
    <row r="1048534" spans="5:5" x14ac:dyDescent="0.5">
      <c r="E1048534" s="1"/>
    </row>
    <row r="1048535" spans="5:5" x14ac:dyDescent="0.5">
      <c r="E1048535" s="1"/>
    </row>
    <row r="1048536" spans="5:5" x14ac:dyDescent="0.5">
      <c r="E1048536" s="1"/>
    </row>
    <row r="1048537" spans="5:5" x14ac:dyDescent="0.5">
      <c r="E1048537" s="1"/>
    </row>
    <row r="1048538" spans="5:5" x14ac:dyDescent="0.5">
      <c r="E1048538" s="1"/>
    </row>
    <row r="1048539" spans="5:5" x14ac:dyDescent="0.5">
      <c r="E1048539" s="1"/>
    </row>
    <row r="1048540" spans="5:5" x14ac:dyDescent="0.5">
      <c r="E1048540" s="1"/>
    </row>
    <row r="1048541" spans="5:5" x14ac:dyDescent="0.5">
      <c r="E1048541" s="1"/>
    </row>
    <row r="1048542" spans="5:5" x14ac:dyDescent="0.5">
      <c r="E1048542" s="1"/>
    </row>
    <row r="1048543" spans="5:5" x14ac:dyDescent="0.5">
      <c r="E1048543" s="1"/>
    </row>
    <row r="1048544" spans="5:5" x14ac:dyDescent="0.5">
      <c r="E1048544" s="1"/>
    </row>
    <row r="1048545" spans="5:5" x14ac:dyDescent="0.5">
      <c r="E1048545" s="1"/>
    </row>
    <row r="1048546" spans="5:5" x14ac:dyDescent="0.5">
      <c r="E1048546" s="1"/>
    </row>
    <row r="1048547" spans="5:5" x14ac:dyDescent="0.5">
      <c r="E1048547" s="1"/>
    </row>
  </sheetData>
  <autoFilter ref="A1:E70">
    <filterColumn colId="0">
      <filters>
        <filter val="Merlin Weiler"/>
      </filters>
    </filterColumn>
  </autoFilter>
  <sortState ref="O1:P73">
    <sortCondition descending="1" ref="P1:P73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2"/>
  <sheetViews>
    <sheetView workbookViewId="0">
      <selection activeCell="D16" sqref="D16"/>
    </sheetView>
  </sheetViews>
  <sheetFormatPr baseColWidth="10" defaultRowHeight="14.35" x14ac:dyDescent="0.5"/>
  <cols>
    <col min="1" max="1" width="19.3515625" bestFit="1" customWidth="1"/>
    <col min="2" max="2" width="10.8203125" style="2"/>
    <col min="4" max="4" width="11.29296875" style="55" bestFit="1" customWidth="1"/>
    <col min="7" max="7" width="6.5859375" bestFit="1" customWidth="1"/>
    <col min="9" max="9" width="25.05859375" bestFit="1" customWidth="1"/>
    <col min="10" max="10" width="12.234375" bestFit="1" customWidth="1"/>
    <col min="11" max="11" width="14.87890625" customWidth="1"/>
    <col min="12" max="12" width="15.52734375" bestFit="1" customWidth="1"/>
    <col min="14" max="14" width="19.3515625" bestFit="1" customWidth="1"/>
  </cols>
  <sheetData>
    <row r="1" spans="1:13" ht="14.7" thickBot="1" x14ac:dyDescent="0.55000000000000004">
      <c r="A1" s="3" t="s">
        <v>57</v>
      </c>
      <c r="B1" s="4" t="s">
        <v>59</v>
      </c>
      <c r="C1" s="74">
        <f>übersicht!B15</f>
        <v>4</v>
      </c>
      <c r="D1" s="75" t="s">
        <v>101</v>
      </c>
      <c r="E1" s="74" t="s">
        <v>102</v>
      </c>
      <c r="F1" s="74" t="s">
        <v>103</v>
      </c>
      <c r="G1" s="5" t="s">
        <v>58</v>
      </c>
      <c r="H1" s="10">
        <f>SUM(C2:C998)</f>
        <v>1192</v>
      </c>
      <c r="I1" s="7" t="s">
        <v>60</v>
      </c>
      <c r="J1" s="8">
        <f>COUNTA(A2:A998)</f>
        <v>71</v>
      </c>
      <c r="L1" s="35" t="s">
        <v>82</v>
      </c>
      <c r="M1" s="36">
        <f>SUM(M2:M6)</f>
        <v>287.8</v>
      </c>
    </row>
    <row r="2" spans="1:13" ht="14.7" hidden="1" thickBot="1" x14ac:dyDescent="0.55000000000000004">
      <c r="A2" t="s">
        <v>13</v>
      </c>
      <c r="B2" s="2">
        <v>11</v>
      </c>
      <c r="C2" s="1">
        <f>B2*$C$1</f>
        <v>44</v>
      </c>
      <c r="D2" s="55">
        <v>43140</v>
      </c>
      <c r="E2" s="1">
        <v>44</v>
      </c>
      <c r="F2" s="1">
        <f>C2-E2</f>
        <v>0</v>
      </c>
      <c r="G2" s="61" t="s">
        <v>101</v>
      </c>
      <c r="H2" s="62">
        <f>SUM(E:E)</f>
        <v>988</v>
      </c>
      <c r="I2" s="7" t="s">
        <v>61</v>
      </c>
      <c r="J2" s="8">
        <f>SUM(B2:B998)</f>
        <v>298</v>
      </c>
      <c r="L2" s="31"/>
      <c r="M2" s="32">
        <v>287.8</v>
      </c>
    </row>
    <row r="3" spans="1:13" ht="14.7" hidden="1" thickBot="1" x14ac:dyDescent="0.55000000000000004">
      <c r="A3" t="s">
        <v>15</v>
      </c>
      <c r="B3" s="2">
        <v>9</v>
      </c>
      <c r="C3" s="1">
        <f t="shared" ref="C3" si="0">B3*$C$1</f>
        <v>36</v>
      </c>
      <c r="D3" s="55">
        <v>43136</v>
      </c>
      <c r="E3" s="1">
        <v>36</v>
      </c>
      <c r="F3" s="1">
        <f t="shared" ref="F3:F66" si="1">C3-E3</f>
        <v>0</v>
      </c>
      <c r="G3" s="59" t="s">
        <v>104</v>
      </c>
      <c r="H3" s="60">
        <f>SUM(F:F)</f>
        <v>204</v>
      </c>
      <c r="I3" s="7" t="s">
        <v>71</v>
      </c>
      <c r="J3" s="8">
        <v>16</v>
      </c>
      <c r="L3" s="31"/>
      <c r="M3" s="32"/>
    </row>
    <row r="4" spans="1:13" ht="14.7" hidden="1" thickBot="1" x14ac:dyDescent="0.55000000000000004">
      <c r="A4" t="s">
        <v>26</v>
      </c>
      <c r="B4" s="2">
        <v>9</v>
      </c>
      <c r="C4" s="1">
        <f t="shared" ref="C4:C66" si="2">B4*$C$1</f>
        <v>36</v>
      </c>
      <c r="D4" s="55">
        <v>43151</v>
      </c>
      <c r="E4" s="1">
        <v>36</v>
      </c>
      <c r="F4" s="1">
        <f t="shared" si="1"/>
        <v>0</v>
      </c>
      <c r="I4" s="7" t="s">
        <v>64</v>
      </c>
      <c r="J4" s="9">
        <f>J2/J3</f>
        <v>18.625</v>
      </c>
      <c r="L4" s="31"/>
      <c r="M4" s="32"/>
    </row>
    <row r="5" spans="1:13" hidden="1" x14ac:dyDescent="0.5">
      <c r="A5" t="s">
        <v>0</v>
      </c>
      <c r="B5" s="2">
        <v>9</v>
      </c>
      <c r="C5" s="1">
        <f t="shared" si="2"/>
        <v>36</v>
      </c>
      <c r="D5" s="55">
        <v>43136</v>
      </c>
      <c r="E5" s="1">
        <v>36</v>
      </c>
      <c r="F5" s="1">
        <f t="shared" si="1"/>
        <v>0</v>
      </c>
      <c r="L5" s="31"/>
      <c r="M5" s="32"/>
    </row>
    <row r="6" spans="1:13" ht="14.7" hidden="1" thickBot="1" x14ac:dyDescent="0.55000000000000004">
      <c r="A6" t="s">
        <v>2</v>
      </c>
      <c r="B6" s="2">
        <v>9</v>
      </c>
      <c r="C6" s="1">
        <f t="shared" si="2"/>
        <v>36</v>
      </c>
      <c r="D6" s="55">
        <v>43136</v>
      </c>
      <c r="E6" s="1">
        <v>36</v>
      </c>
      <c r="F6" s="1">
        <f t="shared" si="1"/>
        <v>0</v>
      </c>
      <c r="H6" s="6"/>
      <c r="L6" s="33"/>
      <c r="M6" s="34"/>
    </row>
    <row r="7" spans="1:13" hidden="1" x14ac:dyDescent="0.5">
      <c r="A7" t="s">
        <v>22</v>
      </c>
      <c r="B7" s="2">
        <v>9</v>
      </c>
      <c r="C7" s="1">
        <f t="shared" si="2"/>
        <v>36</v>
      </c>
      <c r="D7" s="55">
        <v>43132</v>
      </c>
      <c r="E7" s="1">
        <v>36</v>
      </c>
      <c r="F7" s="1">
        <f t="shared" si="1"/>
        <v>0</v>
      </c>
    </row>
    <row r="8" spans="1:13" hidden="1" x14ac:dyDescent="0.5">
      <c r="A8" t="s">
        <v>6</v>
      </c>
      <c r="B8" s="2">
        <v>9</v>
      </c>
      <c r="C8" s="1">
        <f t="shared" si="2"/>
        <v>36</v>
      </c>
      <c r="E8" s="1"/>
      <c r="F8" s="1">
        <f t="shared" si="1"/>
        <v>36</v>
      </c>
      <c r="I8" s="47" t="s">
        <v>114</v>
      </c>
      <c r="J8" s="48"/>
      <c r="K8" s="49"/>
      <c r="L8" s="49"/>
    </row>
    <row r="9" spans="1:13" hidden="1" x14ac:dyDescent="0.5">
      <c r="A9" t="s">
        <v>16</v>
      </c>
      <c r="B9" s="2">
        <v>8</v>
      </c>
      <c r="C9" s="1">
        <f t="shared" si="2"/>
        <v>32</v>
      </c>
      <c r="D9" s="55">
        <v>43144</v>
      </c>
      <c r="E9" s="1">
        <v>32</v>
      </c>
      <c r="F9" s="1">
        <f t="shared" si="1"/>
        <v>0</v>
      </c>
      <c r="I9" s="50" t="s">
        <v>90</v>
      </c>
      <c r="J9" s="46">
        <v>13798732</v>
      </c>
      <c r="K9" s="51"/>
      <c r="L9" s="51"/>
    </row>
    <row r="10" spans="1:13" hidden="1" x14ac:dyDescent="0.5">
      <c r="A10" t="s">
        <v>21</v>
      </c>
      <c r="B10" s="2">
        <v>8</v>
      </c>
      <c r="C10" s="1">
        <f t="shared" si="2"/>
        <v>32</v>
      </c>
      <c r="D10" s="55">
        <v>43133</v>
      </c>
      <c r="E10" s="1">
        <v>32</v>
      </c>
      <c r="F10" s="1">
        <f t="shared" si="1"/>
        <v>0</v>
      </c>
      <c r="I10" s="50" t="s">
        <v>91</v>
      </c>
      <c r="J10" s="46" t="s">
        <v>92</v>
      </c>
      <c r="K10" s="51"/>
      <c r="L10" s="51"/>
    </row>
    <row r="11" spans="1:13" ht="14.7" hidden="1" thickBot="1" x14ac:dyDescent="0.55000000000000004">
      <c r="A11" t="s">
        <v>25</v>
      </c>
      <c r="B11" s="2">
        <v>8</v>
      </c>
      <c r="C11" s="1">
        <f t="shared" si="2"/>
        <v>32</v>
      </c>
      <c r="D11" s="55">
        <v>43145</v>
      </c>
      <c r="E11" s="1">
        <v>32</v>
      </c>
      <c r="F11" s="1">
        <f t="shared" si="1"/>
        <v>0</v>
      </c>
      <c r="I11" s="52" t="s">
        <v>93</v>
      </c>
      <c r="J11" s="53" t="s">
        <v>94</v>
      </c>
      <c r="K11" s="54"/>
      <c r="L11" s="54"/>
    </row>
    <row r="12" spans="1:13" hidden="1" x14ac:dyDescent="0.5">
      <c r="A12" t="s">
        <v>35</v>
      </c>
      <c r="B12" s="2">
        <v>8</v>
      </c>
      <c r="C12" s="1">
        <f t="shared" si="2"/>
        <v>32</v>
      </c>
      <c r="D12" s="55">
        <v>43133</v>
      </c>
      <c r="E12" s="1">
        <v>32</v>
      </c>
      <c r="F12" s="1">
        <f t="shared" si="1"/>
        <v>0</v>
      </c>
    </row>
    <row r="13" spans="1:13" hidden="1" x14ac:dyDescent="0.5">
      <c r="A13" t="s">
        <v>53</v>
      </c>
      <c r="B13" s="2">
        <v>8</v>
      </c>
      <c r="C13" s="1">
        <f t="shared" si="2"/>
        <v>32</v>
      </c>
      <c r="D13" s="55">
        <v>43136</v>
      </c>
      <c r="E13" s="1">
        <v>32</v>
      </c>
      <c r="F13" s="1">
        <f t="shared" si="1"/>
        <v>0</v>
      </c>
    </row>
    <row r="14" spans="1:13" hidden="1" x14ac:dyDescent="0.5">
      <c r="A14" t="s">
        <v>12</v>
      </c>
      <c r="B14" s="2">
        <v>7</v>
      </c>
      <c r="C14" s="1">
        <f t="shared" si="2"/>
        <v>28</v>
      </c>
      <c r="D14" s="55">
        <v>43145</v>
      </c>
      <c r="E14" s="1">
        <v>28</v>
      </c>
      <c r="F14" s="1">
        <f t="shared" si="1"/>
        <v>0</v>
      </c>
    </row>
    <row r="15" spans="1:13" hidden="1" x14ac:dyDescent="0.5">
      <c r="A15" t="s">
        <v>3</v>
      </c>
      <c r="B15" s="2">
        <v>7</v>
      </c>
      <c r="C15" s="1">
        <f t="shared" si="2"/>
        <v>28</v>
      </c>
      <c r="D15" s="55">
        <v>43133</v>
      </c>
      <c r="E15" s="1">
        <v>28</v>
      </c>
      <c r="F15" s="1">
        <f t="shared" si="1"/>
        <v>0</v>
      </c>
    </row>
    <row r="16" spans="1:13" hidden="1" x14ac:dyDescent="0.5">
      <c r="A16" t="s">
        <v>8</v>
      </c>
      <c r="B16" s="2">
        <v>7</v>
      </c>
      <c r="C16" s="1">
        <f t="shared" si="2"/>
        <v>28</v>
      </c>
      <c r="D16" s="55">
        <v>43147</v>
      </c>
      <c r="E16" s="1">
        <v>28</v>
      </c>
      <c r="F16" s="1">
        <f t="shared" si="1"/>
        <v>0</v>
      </c>
    </row>
    <row r="17" spans="1:6" hidden="1" x14ac:dyDescent="0.5">
      <c r="A17" t="s">
        <v>27</v>
      </c>
      <c r="B17" s="2">
        <v>7</v>
      </c>
      <c r="C17" s="1">
        <f t="shared" si="2"/>
        <v>28</v>
      </c>
      <c r="E17" s="1"/>
      <c r="F17" s="1">
        <f t="shared" si="1"/>
        <v>28</v>
      </c>
    </row>
    <row r="18" spans="1:6" hidden="1" x14ac:dyDescent="0.5">
      <c r="A18" t="s">
        <v>7</v>
      </c>
      <c r="B18" s="2">
        <v>6</v>
      </c>
      <c r="C18" s="1">
        <f t="shared" si="2"/>
        <v>24</v>
      </c>
      <c r="D18" s="55">
        <v>43133</v>
      </c>
      <c r="E18" s="1">
        <v>24</v>
      </c>
      <c r="F18" s="1">
        <f t="shared" si="1"/>
        <v>0</v>
      </c>
    </row>
    <row r="19" spans="1:6" hidden="1" x14ac:dyDescent="0.5">
      <c r="A19" t="s">
        <v>51</v>
      </c>
      <c r="B19" s="2">
        <v>6</v>
      </c>
      <c r="C19" s="1">
        <f t="shared" si="2"/>
        <v>24</v>
      </c>
      <c r="D19" s="55">
        <v>43136</v>
      </c>
      <c r="E19" s="1">
        <v>24</v>
      </c>
      <c r="F19" s="1">
        <f t="shared" si="1"/>
        <v>0</v>
      </c>
    </row>
    <row r="20" spans="1:6" hidden="1" x14ac:dyDescent="0.5">
      <c r="A20" t="s">
        <v>95</v>
      </c>
      <c r="B20" s="2">
        <v>6</v>
      </c>
      <c r="C20" s="1">
        <f t="shared" si="2"/>
        <v>24</v>
      </c>
      <c r="D20" s="55">
        <v>43145</v>
      </c>
      <c r="E20" s="1">
        <v>24</v>
      </c>
      <c r="F20" s="1">
        <f t="shared" si="1"/>
        <v>0</v>
      </c>
    </row>
    <row r="21" spans="1:6" hidden="1" x14ac:dyDescent="0.5">
      <c r="A21" t="s">
        <v>17</v>
      </c>
      <c r="B21" s="2">
        <v>6</v>
      </c>
      <c r="C21" s="1">
        <f t="shared" si="2"/>
        <v>24</v>
      </c>
      <c r="D21" s="55">
        <v>43143</v>
      </c>
      <c r="E21" s="1">
        <v>24</v>
      </c>
      <c r="F21" s="1">
        <f t="shared" si="1"/>
        <v>0</v>
      </c>
    </row>
    <row r="22" spans="1:6" hidden="1" x14ac:dyDescent="0.5">
      <c r="A22" t="s">
        <v>1</v>
      </c>
      <c r="B22" s="2">
        <v>6</v>
      </c>
      <c r="C22" s="1">
        <f t="shared" si="2"/>
        <v>24</v>
      </c>
      <c r="D22" s="55">
        <v>43133</v>
      </c>
      <c r="E22" s="1">
        <v>28</v>
      </c>
      <c r="F22" s="1">
        <f t="shared" si="1"/>
        <v>-4</v>
      </c>
    </row>
    <row r="23" spans="1:6" hidden="1" x14ac:dyDescent="0.5">
      <c r="A23" t="s">
        <v>40</v>
      </c>
      <c r="B23" s="2">
        <v>6</v>
      </c>
      <c r="C23" s="1">
        <f t="shared" si="2"/>
        <v>24</v>
      </c>
      <c r="D23" s="55">
        <v>43136</v>
      </c>
      <c r="E23" s="1">
        <v>24</v>
      </c>
      <c r="F23" s="1">
        <f t="shared" si="1"/>
        <v>0</v>
      </c>
    </row>
    <row r="24" spans="1:6" x14ac:dyDescent="0.5">
      <c r="A24" t="s">
        <v>33</v>
      </c>
      <c r="B24" s="2">
        <v>6</v>
      </c>
      <c r="C24" s="1">
        <f t="shared" si="2"/>
        <v>24</v>
      </c>
      <c r="D24" s="55">
        <v>43150</v>
      </c>
      <c r="E24" s="1">
        <v>24</v>
      </c>
      <c r="F24" s="1">
        <f t="shared" si="1"/>
        <v>0</v>
      </c>
    </row>
    <row r="25" spans="1:6" hidden="1" x14ac:dyDescent="0.5">
      <c r="A25" t="s">
        <v>38</v>
      </c>
      <c r="B25" s="2">
        <v>5</v>
      </c>
      <c r="C25" s="1">
        <f t="shared" si="2"/>
        <v>20</v>
      </c>
      <c r="D25" s="55">
        <v>43122</v>
      </c>
      <c r="E25" s="1">
        <v>20</v>
      </c>
      <c r="F25" s="1">
        <f t="shared" si="1"/>
        <v>0</v>
      </c>
    </row>
    <row r="26" spans="1:6" hidden="1" x14ac:dyDescent="0.5">
      <c r="A26" t="s">
        <v>32</v>
      </c>
      <c r="B26" s="2">
        <v>5</v>
      </c>
      <c r="C26" s="1">
        <f t="shared" si="2"/>
        <v>20</v>
      </c>
      <c r="E26" s="1"/>
      <c r="F26" s="1">
        <f t="shared" si="1"/>
        <v>20</v>
      </c>
    </row>
    <row r="27" spans="1:6" hidden="1" x14ac:dyDescent="0.5">
      <c r="A27" t="s">
        <v>20</v>
      </c>
      <c r="B27" s="2">
        <v>5</v>
      </c>
      <c r="C27" s="1">
        <f t="shared" si="2"/>
        <v>20</v>
      </c>
      <c r="D27" s="55">
        <v>43133</v>
      </c>
      <c r="E27" s="1">
        <v>20</v>
      </c>
      <c r="F27" s="1">
        <f t="shared" si="1"/>
        <v>0</v>
      </c>
    </row>
    <row r="28" spans="1:6" hidden="1" x14ac:dyDescent="0.5">
      <c r="A28" t="s">
        <v>78</v>
      </c>
      <c r="B28" s="2">
        <v>5</v>
      </c>
      <c r="C28" s="1">
        <f t="shared" si="2"/>
        <v>20</v>
      </c>
      <c r="D28" s="55">
        <v>43144</v>
      </c>
      <c r="E28" s="1">
        <v>20</v>
      </c>
      <c r="F28" s="1">
        <f t="shared" si="1"/>
        <v>0</v>
      </c>
    </row>
    <row r="29" spans="1:6" hidden="1" x14ac:dyDescent="0.5">
      <c r="A29" t="s">
        <v>23</v>
      </c>
      <c r="B29" s="2">
        <v>4</v>
      </c>
      <c r="C29" s="1">
        <f t="shared" si="2"/>
        <v>16</v>
      </c>
      <c r="D29" s="55">
        <v>43132</v>
      </c>
      <c r="E29" s="1">
        <v>16</v>
      </c>
      <c r="F29" s="1">
        <f t="shared" si="1"/>
        <v>0</v>
      </c>
    </row>
    <row r="30" spans="1:6" hidden="1" x14ac:dyDescent="0.5">
      <c r="A30" t="s">
        <v>42</v>
      </c>
      <c r="B30" s="2">
        <v>4</v>
      </c>
      <c r="C30" s="1">
        <f t="shared" si="2"/>
        <v>16</v>
      </c>
      <c r="D30" s="55">
        <v>43144</v>
      </c>
      <c r="E30" s="1">
        <v>16</v>
      </c>
      <c r="F30" s="1">
        <f t="shared" si="1"/>
        <v>0</v>
      </c>
    </row>
    <row r="31" spans="1:6" hidden="1" x14ac:dyDescent="0.5">
      <c r="A31" t="s">
        <v>4</v>
      </c>
      <c r="B31" s="2">
        <v>4</v>
      </c>
      <c r="C31" s="1">
        <f t="shared" si="2"/>
        <v>16</v>
      </c>
      <c r="D31" s="55">
        <v>43132</v>
      </c>
      <c r="E31" s="1">
        <v>16</v>
      </c>
      <c r="F31" s="1">
        <f t="shared" si="1"/>
        <v>0</v>
      </c>
    </row>
    <row r="32" spans="1:6" hidden="1" x14ac:dyDescent="0.5">
      <c r="A32" t="s">
        <v>46</v>
      </c>
      <c r="B32" s="2">
        <v>4</v>
      </c>
      <c r="C32" s="1">
        <f t="shared" si="2"/>
        <v>16</v>
      </c>
      <c r="D32" s="55">
        <v>43138</v>
      </c>
      <c r="E32" s="1">
        <v>16</v>
      </c>
      <c r="F32" s="1">
        <f t="shared" si="1"/>
        <v>0</v>
      </c>
    </row>
    <row r="33" spans="1:6" hidden="1" x14ac:dyDescent="0.5">
      <c r="A33" t="s">
        <v>31</v>
      </c>
      <c r="B33" s="2">
        <v>4</v>
      </c>
      <c r="C33" s="1">
        <f t="shared" si="2"/>
        <v>16</v>
      </c>
      <c r="E33" s="1"/>
      <c r="F33" s="1">
        <f t="shared" si="1"/>
        <v>16</v>
      </c>
    </row>
    <row r="34" spans="1:6" hidden="1" x14ac:dyDescent="0.5">
      <c r="A34" t="s">
        <v>9</v>
      </c>
      <c r="B34" s="2">
        <v>4</v>
      </c>
      <c r="C34" s="1">
        <f t="shared" si="2"/>
        <v>16</v>
      </c>
      <c r="D34" s="55">
        <v>43136</v>
      </c>
      <c r="E34" s="1">
        <v>16</v>
      </c>
      <c r="F34" s="1">
        <f t="shared" si="1"/>
        <v>0</v>
      </c>
    </row>
    <row r="35" spans="1:6" hidden="1" x14ac:dyDescent="0.5">
      <c r="A35" t="s">
        <v>39</v>
      </c>
      <c r="B35" s="2">
        <v>4</v>
      </c>
      <c r="C35" s="1">
        <f t="shared" si="2"/>
        <v>16</v>
      </c>
      <c r="D35" s="55">
        <v>43144</v>
      </c>
      <c r="E35" s="1">
        <v>16</v>
      </c>
      <c r="F35" s="1">
        <f t="shared" si="1"/>
        <v>0</v>
      </c>
    </row>
    <row r="36" spans="1:6" hidden="1" x14ac:dyDescent="0.5">
      <c r="A36" t="s">
        <v>5</v>
      </c>
      <c r="B36" s="2">
        <v>4</v>
      </c>
      <c r="C36" s="1">
        <f t="shared" si="2"/>
        <v>16</v>
      </c>
      <c r="D36" s="55">
        <v>43139</v>
      </c>
      <c r="E36" s="1">
        <v>16</v>
      </c>
      <c r="F36" s="1">
        <f t="shared" si="1"/>
        <v>0</v>
      </c>
    </row>
    <row r="37" spans="1:6" hidden="1" x14ac:dyDescent="0.5">
      <c r="A37" t="s">
        <v>86</v>
      </c>
      <c r="B37" s="2">
        <v>4</v>
      </c>
      <c r="C37" s="1">
        <f t="shared" si="2"/>
        <v>16</v>
      </c>
      <c r="D37" s="55">
        <v>43136</v>
      </c>
      <c r="E37" s="1">
        <v>16</v>
      </c>
      <c r="F37" s="1">
        <f t="shared" si="1"/>
        <v>0</v>
      </c>
    </row>
    <row r="38" spans="1:6" hidden="1" x14ac:dyDescent="0.5">
      <c r="A38" t="s">
        <v>24</v>
      </c>
      <c r="B38" s="2">
        <v>4</v>
      </c>
      <c r="C38" s="1">
        <f t="shared" si="2"/>
        <v>16</v>
      </c>
      <c r="E38" s="1"/>
      <c r="F38" s="1">
        <f t="shared" si="1"/>
        <v>16</v>
      </c>
    </row>
    <row r="39" spans="1:6" hidden="1" x14ac:dyDescent="0.5">
      <c r="A39" t="s">
        <v>50</v>
      </c>
      <c r="B39" s="2">
        <v>3</v>
      </c>
      <c r="C39" s="1">
        <f t="shared" si="2"/>
        <v>12</v>
      </c>
      <c r="D39" s="55">
        <v>43143</v>
      </c>
      <c r="E39" s="1">
        <v>12</v>
      </c>
      <c r="F39" s="1">
        <f t="shared" si="1"/>
        <v>0</v>
      </c>
    </row>
    <row r="40" spans="1:6" hidden="1" x14ac:dyDescent="0.5">
      <c r="A40" t="s">
        <v>84</v>
      </c>
      <c r="B40" s="2">
        <v>3</v>
      </c>
      <c r="C40" s="1">
        <f t="shared" si="2"/>
        <v>12</v>
      </c>
      <c r="D40" s="55">
        <v>43136</v>
      </c>
      <c r="E40" s="1">
        <v>12</v>
      </c>
      <c r="F40" s="1">
        <f t="shared" si="1"/>
        <v>0</v>
      </c>
    </row>
    <row r="41" spans="1:6" hidden="1" x14ac:dyDescent="0.5">
      <c r="A41" t="s">
        <v>44</v>
      </c>
      <c r="B41" s="2">
        <v>3</v>
      </c>
      <c r="C41" s="1">
        <f t="shared" si="2"/>
        <v>12</v>
      </c>
      <c r="D41" s="55">
        <v>43144</v>
      </c>
      <c r="E41" s="1">
        <v>12</v>
      </c>
      <c r="F41" s="1">
        <f t="shared" si="1"/>
        <v>0</v>
      </c>
    </row>
    <row r="42" spans="1:6" hidden="1" x14ac:dyDescent="0.5">
      <c r="A42" t="s">
        <v>18</v>
      </c>
      <c r="B42" s="2">
        <v>3</v>
      </c>
      <c r="C42" s="1">
        <f t="shared" si="2"/>
        <v>12</v>
      </c>
      <c r="E42" s="1"/>
      <c r="F42" s="1">
        <f t="shared" si="1"/>
        <v>12</v>
      </c>
    </row>
    <row r="43" spans="1:6" hidden="1" x14ac:dyDescent="0.5">
      <c r="A43" t="s">
        <v>89</v>
      </c>
      <c r="B43" s="2">
        <v>3</v>
      </c>
      <c r="C43" s="1">
        <f t="shared" si="2"/>
        <v>12</v>
      </c>
      <c r="E43" s="1"/>
      <c r="F43" s="1">
        <f t="shared" si="1"/>
        <v>12</v>
      </c>
    </row>
    <row r="44" spans="1:6" hidden="1" x14ac:dyDescent="0.5">
      <c r="A44" t="s">
        <v>55</v>
      </c>
      <c r="B44" s="2">
        <v>3</v>
      </c>
      <c r="C44" s="1">
        <f t="shared" si="2"/>
        <v>12</v>
      </c>
      <c r="D44" s="55">
        <v>43136</v>
      </c>
      <c r="E44" s="1">
        <v>12</v>
      </c>
      <c r="F44" s="1">
        <f t="shared" si="1"/>
        <v>0</v>
      </c>
    </row>
    <row r="45" spans="1:6" hidden="1" x14ac:dyDescent="0.5">
      <c r="A45" t="s">
        <v>14</v>
      </c>
      <c r="B45" s="2">
        <v>3</v>
      </c>
      <c r="C45" s="1">
        <f t="shared" si="2"/>
        <v>12</v>
      </c>
      <c r="D45" s="55">
        <v>43159</v>
      </c>
      <c r="E45" s="1">
        <v>12</v>
      </c>
      <c r="F45" s="1">
        <f t="shared" si="1"/>
        <v>0</v>
      </c>
    </row>
    <row r="46" spans="1:6" hidden="1" x14ac:dyDescent="0.5">
      <c r="A46" t="s">
        <v>29</v>
      </c>
      <c r="B46" s="2">
        <v>3</v>
      </c>
      <c r="C46" s="1">
        <f t="shared" si="2"/>
        <v>12</v>
      </c>
      <c r="D46" s="55">
        <v>43136</v>
      </c>
      <c r="E46" s="1">
        <v>12</v>
      </c>
      <c r="F46" s="1">
        <f t="shared" si="1"/>
        <v>0</v>
      </c>
    </row>
    <row r="47" spans="1:6" hidden="1" x14ac:dyDescent="0.5">
      <c r="A47" t="s">
        <v>52</v>
      </c>
      <c r="B47" s="2">
        <v>3</v>
      </c>
      <c r="C47" s="1">
        <f t="shared" si="2"/>
        <v>12</v>
      </c>
      <c r="D47" s="55">
        <v>43133</v>
      </c>
      <c r="E47" s="1">
        <v>12</v>
      </c>
      <c r="F47" s="1">
        <f t="shared" si="1"/>
        <v>0</v>
      </c>
    </row>
    <row r="48" spans="1:6" hidden="1" x14ac:dyDescent="0.5">
      <c r="A48" t="s">
        <v>28</v>
      </c>
      <c r="B48" s="2">
        <v>2</v>
      </c>
      <c r="C48" s="1">
        <f t="shared" si="2"/>
        <v>8</v>
      </c>
      <c r="E48" s="1"/>
      <c r="F48" s="1">
        <f t="shared" si="1"/>
        <v>8</v>
      </c>
    </row>
    <row r="49" spans="1:6" hidden="1" x14ac:dyDescent="0.5">
      <c r="A49" t="s">
        <v>96</v>
      </c>
      <c r="B49" s="2">
        <v>2</v>
      </c>
      <c r="C49" s="1">
        <f t="shared" si="2"/>
        <v>8</v>
      </c>
      <c r="D49" s="55">
        <v>43133</v>
      </c>
      <c r="E49" s="1">
        <v>8</v>
      </c>
      <c r="F49" s="1">
        <f t="shared" si="1"/>
        <v>0</v>
      </c>
    </row>
    <row r="50" spans="1:6" hidden="1" x14ac:dyDescent="0.5">
      <c r="A50" t="s">
        <v>10</v>
      </c>
      <c r="B50" s="2">
        <v>2</v>
      </c>
      <c r="C50" s="1">
        <f t="shared" si="2"/>
        <v>8</v>
      </c>
      <c r="D50" s="55">
        <v>43136</v>
      </c>
      <c r="E50" s="1">
        <v>8</v>
      </c>
      <c r="F50" s="1">
        <f t="shared" si="1"/>
        <v>0</v>
      </c>
    </row>
    <row r="51" spans="1:6" hidden="1" x14ac:dyDescent="0.5">
      <c r="A51" t="s">
        <v>11</v>
      </c>
      <c r="B51" s="2">
        <v>2</v>
      </c>
      <c r="C51" s="1">
        <f t="shared" si="2"/>
        <v>8</v>
      </c>
      <c r="D51" s="55">
        <v>43136</v>
      </c>
      <c r="E51" s="1">
        <v>8</v>
      </c>
      <c r="F51" s="1">
        <f t="shared" si="1"/>
        <v>0</v>
      </c>
    </row>
    <row r="52" spans="1:6" hidden="1" x14ac:dyDescent="0.5">
      <c r="A52" t="s">
        <v>87</v>
      </c>
      <c r="B52" s="2">
        <v>2</v>
      </c>
      <c r="C52" s="1">
        <f t="shared" si="2"/>
        <v>8</v>
      </c>
      <c r="D52" s="55">
        <v>43136</v>
      </c>
      <c r="E52" s="1">
        <v>8</v>
      </c>
      <c r="F52" s="1">
        <f t="shared" si="1"/>
        <v>0</v>
      </c>
    </row>
    <row r="53" spans="1:6" hidden="1" x14ac:dyDescent="0.5">
      <c r="A53" t="s">
        <v>97</v>
      </c>
      <c r="B53" s="2">
        <v>2</v>
      </c>
      <c r="C53" s="1">
        <f t="shared" si="2"/>
        <v>8</v>
      </c>
      <c r="D53" s="55">
        <v>43138</v>
      </c>
      <c r="E53" s="1">
        <v>8</v>
      </c>
      <c r="F53" s="1">
        <f t="shared" si="1"/>
        <v>0</v>
      </c>
    </row>
    <row r="54" spans="1:6" hidden="1" x14ac:dyDescent="0.5">
      <c r="A54" t="s">
        <v>67</v>
      </c>
      <c r="B54" s="2">
        <v>2</v>
      </c>
      <c r="C54" s="1">
        <f t="shared" si="2"/>
        <v>8</v>
      </c>
      <c r="D54" s="55">
        <v>43152</v>
      </c>
      <c r="E54" s="1">
        <v>8</v>
      </c>
      <c r="F54" s="1">
        <f t="shared" si="1"/>
        <v>0</v>
      </c>
    </row>
    <row r="55" spans="1:6" hidden="1" x14ac:dyDescent="0.5">
      <c r="A55" t="s">
        <v>41</v>
      </c>
      <c r="B55" s="2">
        <v>2</v>
      </c>
      <c r="C55" s="1">
        <f t="shared" si="2"/>
        <v>8</v>
      </c>
      <c r="E55" s="1"/>
      <c r="F55" s="1">
        <f t="shared" si="1"/>
        <v>8</v>
      </c>
    </row>
    <row r="56" spans="1:6" hidden="1" x14ac:dyDescent="0.5">
      <c r="A56" t="s">
        <v>37</v>
      </c>
      <c r="B56" s="2">
        <v>2</v>
      </c>
      <c r="C56" s="1">
        <f t="shared" si="2"/>
        <v>8</v>
      </c>
      <c r="E56" s="1"/>
      <c r="F56" s="1">
        <f t="shared" si="1"/>
        <v>8</v>
      </c>
    </row>
    <row r="57" spans="1:6" hidden="1" x14ac:dyDescent="0.5">
      <c r="A57" t="s">
        <v>85</v>
      </c>
      <c r="B57" s="2">
        <v>2</v>
      </c>
      <c r="C57" s="1">
        <f t="shared" si="2"/>
        <v>8</v>
      </c>
      <c r="D57" s="55">
        <v>43122</v>
      </c>
      <c r="E57" s="1">
        <v>12</v>
      </c>
      <c r="F57" s="1">
        <f t="shared" si="1"/>
        <v>-4</v>
      </c>
    </row>
    <row r="58" spans="1:6" hidden="1" x14ac:dyDescent="0.5">
      <c r="A58" t="s">
        <v>36</v>
      </c>
      <c r="B58" s="2">
        <v>2</v>
      </c>
      <c r="C58" s="1">
        <f t="shared" si="2"/>
        <v>8</v>
      </c>
      <c r="E58" s="1"/>
      <c r="F58" s="1">
        <f t="shared" si="1"/>
        <v>8</v>
      </c>
    </row>
    <row r="59" spans="1:6" hidden="1" x14ac:dyDescent="0.5">
      <c r="A59" t="s">
        <v>98</v>
      </c>
      <c r="B59" s="2">
        <v>1</v>
      </c>
      <c r="C59" s="1">
        <f t="shared" si="2"/>
        <v>4</v>
      </c>
      <c r="E59" s="1"/>
      <c r="F59" s="1">
        <f t="shared" si="1"/>
        <v>4</v>
      </c>
    </row>
    <row r="60" spans="1:6" hidden="1" x14ac:dyDescent="0.5">
      <c r="A60" t="s">
        <v>34</v>
      </c>
      <c r="B60" s="2">
        <v>1</v>
      </c>
      <c r="C60" s="1">
        <f t="shared" si="2"/>
        <v>4</v>
      </c>
      <c r="E60" s="1"/>
      <c r="F60" s="1">
        <f t="shared" si="1"/>
        <v>4</v>
      </c>
    </row>
    <row r="61" spans="1:6" hidden="1" x14ac:dyDescent="0.5">
      <c r="A61" t="s">
        <v>62</v>
      </c>
      <c r="B61" s="2">
        <v>1</v>
      </c>
      <c r="C61" s="1">
        <f t="shared" si="2"/>
        <v>4</v>
      </c>
      <c r="E61" s="1"/>
      <c r="F61" s="1">
        <f t="shared" si="1"/>
        <v>4</v>
      </c>
    </row>
    <row r="62" spans="1:6" hidden="1" x14ac:dyDescent="0.5">
      <c r="A62" t="s">
        <v>75</v>
      </c>
      <c r="B62" s="2">
        <v>1</v>
      </c>
      <c r="C62" s="1">
        <f t="shared" si="2"/>
        <v>4</v>
      </c>
      <c r="D62" s="55">
        <v>43136</v>
      </c>
      <c r="E62" s="1">
        <v>4</v>
      </c>
      <c r="F62" s="1">
        <f t="shared" si="1"/>
        <v>0</v>
      </c>
    </row>
    <row r="63" spans="1:6" hidden="1" x14ac:dyDescent="0.5">
      <c r="A63" t="s">
        <v>77</v>
      </c>
      <c r="B63" s="2">
        <v>1</v>
      </c>
      <c r="C63" s="1">
        <f t="shared" si="2"/>
        <v>4</v>
      </c>
      <c r="E63" s="1"/>
      <c r="F63" s="1">
        <f t="shared" si="1"/>
        <v>4</v>
      </c>
    </row>
    <row r="64" spans="1:6" hidden="1" x14ac:dyDescent="0.5">
      <c r="A64" t="s">
        <v>30</v>
      </c>
      <c r="B64" s="2">
        <v>1</v>
      </c>
      <c r="C64" s="1">
        <f t="shared" si="2"/>
        <v>4</v>
      </c>
      <c r="E64" s="1"/>
      <c r="F64" s="1">
        <f t="shared" si="1"/>
        <v>4</v>
      </c>
    </row>
    <row r="65" spans="1:6" hidden="1" x14ac:dyDescent="0.5">
      <c r="A65" t="s">
        <v>48</v>
      </c>
      <c r="B65" s="2">
        <v>1</v>
      </c>
      <c r="C65" s="1">
        <f t="shared" si="2"/>
        <v>4</v>
      </c>
      <c r="D65" s="55">
        <v>43144</v>
      </c>
      <c r="E65" s="1">
        <v>4</v>
      </c>
      <c r="F65" s="1">
        <f t="shared" si="1"/>
        <v>0</v>
      </c>
    </row>
    <row r="66" spans="1:6" hidden="1" x14ac:dyDescent="0.5">
      <c r="A66" t="s">
        <v>63</v>
      </c>
      <c r="B66" s="2">
        <v>1</v>
      </c>
      <c r="C66" s="1">
        <f t="shared" si="2"/>
        <v>4</v>
      </c>
      <c r="E66" s="1"/>
      <c r="F66" s="1">
        <f t="shared" si="1"/>
        <v>4</v>
      </c>
    </row>
    <row r="67" spans="1:6" hidden="1" x14ac:dyDescent="0.5">
      <c r="A67" t="s">
        <v>100</v>
      </c>
      <c r="B67" s="2">
        <v>1</v>
      </c>
      <c r="C67" s="1">
        <f t="shared" ref="C67:C72" si="3">B67*$C$1</f>
        <v>4</v>
      </c>
      <c r="E67" s="1"/>
      <c r="F67" s="1">
        <f t="shared" ref="F67:F72" si="4">C67-E67</f>
        <v>4</v>
      </c>
    </row>
    <row r="68" spans="1:6" hidden="1" x14ac:dyDescent="0.5">
      <c r="A68" t="s">
        <v>76</v>
      </c>
      <c r="B68" s="2">
        <v>1</v>
      </c>
      <c r="C68" s="1">
        <f t="shared" si="3"/>
        <v>4</v>
      </c>
      <c r="E68" s="1"/>
      <c r="F68" s="1">
        <f t="shared" si="4"/>
        <v>4</v>
      </c>
    </row>
    <row r="69" spans="1:6" hidden="1" x14ac:dyDescent="0.5">
      <c r="A69" t="s">
        <v>99</v>
      </c>
      <c r="B69" s="2">
        <v>1</v>
      </c>
      <c r="C69" s="1">
        <f t="shared" si="3"/>
        <v>4</v>
      </c>
      <c r="D69" s="55">
        <v>43153</v>
      </c>
      <c r="E69" s="1">
        <v>4</v>
      </c>
      <c r="F69" s="1">
        <f t="shared" si="4"/>
        <v>0</v>
      </c>
    </row>
    <row r="70" spans="1:6" hidden="1" x14ac:dyDescent="0.5">
      <c r="A70" t="s">
        <v>49</v>
      </c>
      <c r="B70" s="2">
        <v>1</v>
      </c>
      <c r="C70" s="1">
        <f t="shared" si="3"/>
        <v>4</v>
      </c>
      <c r="E70" s="1"/>
      <c r="F70" s="1">
        <f t="shared" si="4"/>
        <v>4</v>
      </c>
    </row>
    <row r="71" spans="1:6" hidden="1" x14ac:dyDescent="0.5">
      <c r="A71" t="s">
        <v>88</v>
      </c>
      <c r="B71" s="2">
        <v>1</v>
      </c>
      <c r="C71" s="1">
        <f t="shared" si="3"/>
        <v>4</v>
      </c>
      <c r="D71" s="55">
        <v>43144</v>
      </c>
      <c r="E71" s="1">
        <v>4</v>
      </c>
      <c r="F71" s="1">
        <f t="shared" si="4"/>
        <v>0</v>
      </c>
    </row>
    <row r="72" spans="1:6" hidden="1" x14ac:dyDescent="0.5">
      <c r="A72" t="s">
        <v>47</v>
      </c>
      <c r="B72" s="2">
        <v>1</v>
      </c>
      <c r="C72" s="1">
        <f t="shared" si="3"/>
        <v>4</v>
      </c>
      <c r="E72" s="1"/>
      <c r="F72" s="1">
        <f t="shared" si="4"/>
        <v>4</v>
      </c>
    </row>
  </sheetData>
  <autoFilter ref="A1:E72">
    <filterColumn colId="0">
      <filters>
        <filter val="Valentin Ruh"/>
      </filters>
    </filterColumn>
  </autoFilter>
  <sortState ref="N1:O77">
    <sortCondition descending="1" ref="O1:O77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63" workbookViewId="0">
      <selection activeCell="E3" sqref="E2:F67"/>
    </sheetView>
  </sheetViews>
  <sheetFormatPr baseColWidth="10" defaultRowHeight="14.35" x14ac:dyDescent="0.5"/>
  <cols>
    <col min="1" max="1" width="19.3515625" bestFit="1" customWidth="1"/>
    <col min="2" max="2" width="10.8203125" style="2"/>
    <col min="7" max="7" width="6.5859375" bestFit="1" customWidth="1"/>
    <col min="9" max="9" width="27.8203125" customWidth="1"/>
    <col min="10" max="10" width="6.76171875" bestFit="1" customWidth="1"/>
    <col min="11" max="12" width="19.3515625" bestFit="1" customWidth="1"/>
  </cols>
  <sheetData>
    <row r="1" spans="1:10" ht="14.7" thickBot="1" x14ac:dyDescent="0.55000000000000004">
      <c r="A1" s="3" t="s">
        <v>57</v>
      </c>
      <c r="B1" s="4" t="s">
        <v>59</v>
      </c>
      <c r="C1" s="74">
        <f>[1]übersicht!B15</f>
        <v>4</v>
      </c>
      <c r="D1" s="75" t="s">
        <v>101</v>
      </c>
      <c r="E1" s="74" t="s">
        <v>102</v>
      </c>
      <c r="F1" s="74" t="s">
        <v>103</v>
      </c>
      <c r="G1" s="5" t="s">
        <v>58</v>
      </c>
      <c r="H1" s="10">
        <f>SUM(C2:C999)</f>
        <v>912</v>
      </c>
      <c r="I1" s="7" t="s">
        <v>60</v>
      </c>
      <c r="J1" s="8">
        <f>COUNTA(A2:A61)</f>
        <v>60</v>
      </c>
    </row>
    <row r="2" spans="1:10" ht="14.7" thickBot="1" x14ac:dyDescent="0.55000000000000004">
      <c r="A2" t="s">
        <v>15</v>
      </c>
      <c r="B2">
        <v>10</v>
      </c>
      <c r="C2" s="1">
        <f>B2*$C$1</f>
        <v>40</v>
      </c>
      <c r="D2" s="1"/>
      <c r="E2" s="1"/>
      <c r="F2" s="1">
        <f>C2-E2</f>
        <v>40</v>
      </c>
      <c r="G2" s="61" t="s">
        <v>101</v>
      </c>
      <c r="H2" s="62">
        <f>SUM(E:E)</f>
        <v>0</v>
      </c>
      <c r="I2" s="7" t="s">
        <v>61</v>
      </c>
      <c r="J2" s="8">
        <f>SUM(B2:B99)</f>
        <v>228</v>
      </c>
    </row>
    <row r="3" spans="1:10" ht="14.7" thickBot="1" x14ac:dyDescent="0.55000000000000004">
      <c r="A3" t="s">
        <v>12</v>
      </c>
      <c r="B3">
        <v>10</v>
      </c>
      <c r="C3" s="1">
        <f t="shared" ref="C3:C66" si="0">B3*$C$1</f>
        <v>40</v>
      </c>
      <c r="D3" s="1"/>
      <c r="E3" s="1"/>
      <c r="F3" s="1">
        <f t="shared" ref="F3:F66" si="1">C3-E3</f>
        <v>40</v>
      </c>
      <c r="G3" s="59" t="s">
        <v>104</v>
      </c>
      <c r="H3" s="60">
        <f>SUM(F:F)</f>
        <v>912</v>
      </c>
      <c r="I3" s="7" t="s">
        <v>70</v>
      </c>
      <c r="J3" s="8">
        <v>15</v>
      </c>
    </row>
    <row r="4" spans="1:10" ht="14.7" thickBot="1" x14ac:dyDescent="0.55000000000000004">
      <c r="A4" t="s">
        <v>25</v>
      </c>
      <c r="B4">
        <v>10</v>
      </c>
      <c r="C4" s="1">
        <f t="shared" si="0"/>
        <v>40</v>
      </c>
      <c r="D4" s="1"/>
      <c r="E4" s="1"/>
      <c r="F4" s="1">
        <f t="shared" si="1"/>
        <v>40</v>
      </c>
      <c r="I4" s="7" t="s">
        <v>64</v>
      </c>
      <c r="J4" s="9">
        <f>J2/J3</f>
        <v>15.2</v>
      </c>
    </row>
    <row r="5" spans="1:10" ht="14.7" thickBot="1" x14ac:dyDescent="0.55000000000000004">
      <c r="A5" t="s">
        <v>0</v>
      </c>
      <c r="B5">
        <v>9</v>
      </c>
      <c r="C5" s="1">
        <f t="shared" si="0"/>
        <v>36</v>
      </c>
      <c r="D5" s="1"/>
      <c r="E5" s="1"/>
      <c r="F5" s="1">
        <f t="shared" si="1"/>
        <v>36</v>
      </c>
    </row>
    <row r="6" spans="1:10" x14ac:dyDescent="0.5">
      <c r="A6" t="s">
        <v>95</v>
      </c>
      <c r="B6">
        <v>8</v>
      </c>
      <c r="C6" s="1">
        <f t="shared" si="0"/>
        <v>32</v>
      </c>
      <c r="D6" s="1"/>
      <c r="E6" s="1"/>
      <c r="F6" s="1">
        <f t="shared" si="1"/>
        <v>32</v>
      </c>
      <c r="G6" s="47" t="s">
        <v>114</v>
      </c>
      <c r="H6" s="48"/>
      <c r="I6" s="49"/>
    </row>
    <row r="7" spans="1:10" x14ac:dyDescent="0.5">
      <c r="A7" t="s">
        <v>6</v>
      </c>
      <c r="B7">
        <v>8</v>
      </c>
      <c r="C7" s="1">
        <f t="shared" si="0"/>
        <v>32</v>
      </c>
      <c r="D7" s="1"/>
      <c r="E7" s="1"/>
      <c r="F7" s="1">
        <f t="shared" si="1"/>
        <v>32</v>
      </c>
      <c r="G7" s="50" t="s">
        <v>90</v>
      </c>
      <c r="H7" s="46">
        <v>13798732</v>
      </c>
      <c r="I7" s="51"/>
    </row>
    <row r="8" spans="1:10" x14ac:dyDescent="0.5">
      <c r="A8" t="s">
        <v>21</v>
      </c>
      <c r="B8">
        <v>7</v>
      </c>
      <c r="C8" s="1">
        <f t="shared" si="0"/>
        <v>28</v>
      </c>
      <c r="D8" s="1"/>
      <c r="E8" s="1"/>
      <c r="F8" s="1">
        <f t="shared" si="1"/>
        <v>28</v>
      </c>
      <c r="G8" s="50" t="s">
        <v>91</v>
      </c>
      <c r="H8" s="46" t="s">
        <v>92</v>
      </c>
      <c r="I8" s="51"/>
    </row>
    <row r="9" spans="1:10" ht="14.7" thickBot="1" x14ac:dyDescent="0.55000000000000004">
      <c r="A9" t="s">
        <v>4</v>
      </c>
      <c r="B9">
        <v>7</v>
      </c>
      <c r="C9" s="1">
        <f t="shared" si="0"/>
        <v>28</v>
      </c>
      <c r="D9" s="1"/>
      <c r="E9" s="1"/>
      <c r="F9" s="1">
        <f t="shared" si="1"/>
        <v>28</v>
      </c>
      <c r="G9" s="52" t="s">
        <v>93</v>
      </c>
      <c r="H9" s="53" t="s">
        <v>94</v>
      </c>
      <c r="I9" s="54"/>
    </row>
    <row r="10" spans="1:10" x14ac:dyDescent="0.5">
      <c r="A10" t="s">
        <v>35</v>
      </c>
      <c r="B10">
        <v>7</v>
      </c>
      <c r="C10" s="1">
        <f t="shared" si="0"/>
        <v>28</v>
      </c>
      <c r="D10" s="1"/>
      <c r="E10" s="1"/>
      <c r="F10" s="1">
        <f t="shared" si="1"/>
        <v>28</v>
      </c>
    </row>
    <row r="11" spans="1:10" x14ac:dyDescent="0.5">
      <c r="A11" t="s">
        <v>7</v>
      </c>
      <c r="B11">
        <v>7</v>
      </c>
      <c r="C11" s="1">
        <f t="shared" si="0"/>
        <v>28</v>
      </c>
      <c r="D11" s="1"/>
      <c r="E11" s="1"/>
      <c r="F11" s="1">
        <f t="shared" si="1"/>
        <v>28</v>
      </c>
    </row>
    <row r="12" spans="1:10" x14ac:dyDescent="0.5">
      <c r="A12" t="s">
        <v>13</v>
      </c>
      <c r="B12">
        <v>6</v>
      </c>
      <c r="C12" s="1">
        <f t="shared" si="0"/>
        <v>24</v>
      </c>
      <c r="D12" s="1"/>
      <c r="E12" s="1"/>
      <c r="F12" s="1">
        <f t="shared" si="1"/>
        <v>24</v>
      </c>
    </row>
    <row r="13" spans="1:10" x14ac:dyDescent="0.5">
      <c r="A13" t="s">
        <v>40</v>
      </c>
      <c r="B13">
        <v>6</v>
      </c>
      <c r="C13" s="1">
        <f t="shared" si="0"/>
        <v>24</v>
      </c>
      <c r="D13" s="1"/>
      <c r="E13" s="1"/>
      <c r="F13" s="1">
        <f t="shared" si="1"/>
        <v>24</v>
      </c>
    </row>
    <row r="14" spans="1:10" x14ac:dyDescent="0.5">
      <c r="A14" t="s">
        <v>16</v>
      </c>
      <c r="B14">
        <v>6</v>
      </c>
      <c r="C14" s="1">
        <f t="shared" si="0"/>
        <v>24</v>
      </c>
      <c r="D14" s="1"/>
      <c r="E14" s="1"/>
      <c r="F14" s="1">
        <f t="shared" si="1"/>
        <v>24</v>
      </c>
    </row>
    <row r="15" spans="1:10" x14ac:dyDescent="0.5">
      <c r="A15" t="s">
        <v>53</v>
      </c>
      <c r="B15">
        <v>5</v>
      </c>
      <c r="C15" s="1">
        <f t="shared" si="0"/>
        <v>20</v>
      </c>
      <c r="D15" s="1"/>
      <c r="E15" s="1"/>
      <c r="F15" s="1">
        <f t="shared" si="1"/>
        <v>20</v>
      </c>
    </row>
    <row r="16" spans="1:10" x14ac:dyDescent="0.5">
      <c r="A16" t="s">
        <v>75</v>
      </c>
      <c r="B16">
        <v>5</v>
      </c>
      <c r="C16" s="1">
        <f t="shared" si="0"/>
        <v>20</v>
      </c>
      <c r="D16" s="1"/>
      <c r="E16" s="1"/>
      <c r="F16" s="1">
        <f t="shared" si="1"/>
        <v>20</v>
      </c>
    </row>
    <row r="17" spans="1:6" x14ac:dyDescent="0.5">
      <c r="A17" t="s">
        <v>9</v>
      </c>
      <c r="B17">
        <v>5</v>
      </c>
      <c r="C17" s="1">
        <f t="shared" si="0"/>
        <v>20</v>
      </c>
      <c r="D17" s="1"/>
      <c r="E17" s="1"/>
      <c r="F17" s="1">
        <f t="shared" si="1"/>
        <v>20</v>
      </c>
    </row>
    <row r="18" spans="1:6" x14ac:dyDescent="0.5">
      <c r="A18" t="s">
        <v>51</v>
      </c>
      <c r="B18">
        <v>4</v>
      </c>
      <c r="C18" s="1">
        <f t="shared" si="0"/>
        <v>16</v>
      </c>
      <c r="D18" s="1"/>
      <c r="E18" s="1"/>
      <c r="F18" s="1">
        <f t="shared" si="1"/>
        <v>16</v>
      </c>
    </row>
    <row r="19" spans="1:6" x14ac:dyDescent="0.5">
      <c r="A19" t="s">
        <v>8</v>
      </c>
      <c r="B19">
        <v>4</v>
      </c>
      <c r="C19" s="1">
        <f t="shared" si="0"/>
        <v>16</v>
      </c>
      <c r="D19" s="1"/>
      <c r="E19" s="1"/>
      <c r="F19" s="1">
        <f t="shared" si="1"/>
        <v>16</v>
      </c>
    </row>
    <row r="20" spans="1:6" x14ac:dyDescent="0.5">
      <c r="A20" t="s">
        <v>27</v>
      </c>
      <c r="B20">
        <v>4</v>
      </c>
      <c r="C20" s="1">
        <f t="shared" si="0"/>
        <v>16</v>
      </c>
      <c r="D20" s="1"/>
      <c r="E20" s="1"/>
      <c r="F20" s="1">
        <f t="shared" si="1"/>
        <v>16</v>
      </c>
    </row>
    <row r="21" spans="1:6" x14ac:dyDescent="0.5">
      <c r="A21" t="s">
        <v>14</v>
      </c>
      <c r="B21">
        <v>4</v>
      </c>
      <c r="C21" s="1">
        <f t="shared" si="0"/>
        <v>16</v>
      </c>
      <c r="D21" s="1"/>
      <c r="E21" s="1"/>
      <c r="F21" s="1">
        <f t="shared" si="1"/>
        <v>16</v>
      </c>
    </row>
    <row r="22" spans="1:6" x14ac:dyDescent="0.5">
      <c r="A22" t="s">
        <v>3</v>
      </c>
      <c r="B22">
        <v>4</v>
      </c>
      <c r="C22" s="1">
        <f t="shared" si="0"/>
        <v>16</v>
      </c>
      <c r="D22" s="1"/>
      <c r="E22" s="1"/>
      <c r="F22" s="1">
        <f t="shared" si="1"/>
        <v>16</v>
      </c>
    </row>
    <row r="23" spans="1:6" x14ac:dyDescent="0.5">
      <c r="A23" t="s">
        <v>85</v>
      </c>
      <c r="B23">
        <v>4</v>
      </c>
      <c r="C23" s="1">
        <f t="shared" si="0"/>
        <v>16</v>
      </c>
      <c r="D23" s="1"/>
      <c r="E23" s="1"/>
      <c r="F23" s="1">
        <f t="shared" si="1"/>
        <v>16</v>
      </c>
    </row>
    <row r="24" spans="1:6" x14ac:dyDescent="0.5">
      <c r="A24" t="s">
        <v>38</v>
      </c>
      <c r="B24">
        <v>4</v>
      </c>
      <c r="C24" s="1">
        <f t="shared" si="0"/>
        <v>16</v>
      </c>
      <c r="D24" s="1"/>
      <c r="E24" s="1"/>
      <c r="F24" s="1">
        <f t="shared" si="1"/>
        <v>16</v>
      </c>
    </row>
    <row r="25" spans="1:6" x14ac:dyDescent="0.5">
      <c r="A25" t="s">
        <v>33</v>
      </c>
      <c r="B25">
        <v>3</v>
      </c>
      <c r="C25" s="1">
        <f t="shared" si="0"/>
        <v>12</v>
      </c>
      <c r="D25" s="1"/>
      <c r="E25" s="1"/>
      <c r="F25" s="1">
        <f t="shared" si="1"/>
        <v>12</v>
      </c>
    </row>
    <row r="26" spans="1:6" x14ac:dyDescent="0.5">
      <c r="A26" t="s">
        <v>56</v>
      </c>
      <c r="B26">
        <v>3</v>
      </c>
      <c r="C26" s="1">
        <f t="shared" si="0"/>
        <v>12</v>
      </c>
      <c r="D26" s="1"/>
      <c r="E26" s="1"/>
      <c r="F26" s="1">
        <f t="shared" si="1"/>
        <v>12</v>
      </c>
    </row>
    <row r="27" spans="1:6" x14ac:dyDescent="0.5">
      <c r="A27" t="s">
        <v>29</v>
      </c>
      <c r="B27">
        <v>3</v>
      </c>
      <c r="C27" s="1">
        <f t="shared" si="0"/>
        <v>12</v>
      </c>
      <c r="D27" s="1"/>
      <c r="E27" s="1"/>
      <c r="F27" s="1">
        <f t="shared" si="1"/>
        <v>12</v>
      </c>
    </row>
    <row r="28" spans="1:6" x14ac:dyDescent="0.5">
      <c r="A28" t="s">
        <v>17</v>
      </c>
      <c r="B28">
        <v>3</v>
      </c>
      <c r="C28" s="1">
        <f t="shared" si="0"/>
        <v>12</v>
      </c>
      <c r="D28" s="1"/>
      <c r="E28" s="1"/>
      <c r="F28" s="1">
        <f t="shared" si="1"/>
        <v>12</v>
      </c>
    </row>
    <row r="29" spans="1:6" x14ac:dyDescent="0.5">
      <c r="A29" t="s">
        <v>26</v>
      </c>
      <c r="B29">
        <v>3</v>
      </c>
      <c r="C29" s="1">
        <f t="shared" si="0"/>
        <v>12</v>
      </c>
      <c r="D29" s="1"/>
      <c r="E29" s="1"/>
      <c r="F29" s="1">
        <f t="shared" si="1"/>
        <v>12</v>
      </c>
    </row>
    <row r="30" spans="1:6" x14ac:dyDescent="0.5">
      <c r="A30" t="s">
        <v>5</v>
      </c>
      <c r="B30">
        <v>3</v>
      </c>
      <c r="C30" s="1">
        <f t="shared" si="0"/>
        <v>12</v>
      </c>
      <c r="D30" s="1"/>
      <c r="E30" s="1"/>
      <c r="F30" s="1">
        <f t="shared" si="1"/>
        <v>12</v>
      </c>
    </row>
    <row r="31" spans="1:6" x14ac:dyDescent="0.5">
      <c r="A31" t="s">
        <v>10</v>
      </c>
      <c r="B31">
        <v>3</v>
      </c>
      <c r="C31" s="1">
        <f t="shared" si="0"/>
        <v>12</v>
      </c>
      <c r="D31" s="1"/>
      <c r="E31" s="1"/>
      <c r="F31" s="1">
        <f t="shared" si="1"/>
        <v>12</v>
      </c>
    </row>
    <row r="32" spans="1:6" x14ac:dyDescent="0.5">
      <c r="A32" t="s">
        <v>23</v>
      </c>
      <c r="B32">
        <v>3</v>
      </c>
      <c r="C32" s="1">
        <f t="shared" si="0"/>
        <v>12</v>
      </c>
      <c r="D32" s="1"/>
      <c r="E32" s="1"/>
      <c r="F32" s="1">
        <f t="shared" si="1"/>
        <v>12</v>
      </c>
    </row>
    <row r="33" spans="1:6" x14ac:dyDescent="0.5">
      <c r="A33" t="s">
        <v>52</v>
      </c>
      <c r="B33">
        <v>3</v>
      </c>
      <c r="C33" s="1">
        <f t="shared" si="0"/>
        <v>12</v>
      </c>
      <c r="D33" s="1"/>
      <c r="E33" s="1"/>
      <c r="F33" s="1">
        <f t="shared" si="1"/>
        <v>12</v>
      </c>
    </row>
    <row r="34" spans="1:6" x14ac:dyDescent="0.5">
      <c r="A34" t="s">
        <v>113</v>
      </c>
      <c r="B34">
        <v>3</v>
      </c>
      <c r="C34" s="1">
        <f t="shared" si="0"/>
        <v>12</v>
      </c>
      <c r="D34" s="1"/>
      <c r="E34" s="1"/>
      <c r="F34" s="1">
        <f t="shared" si="1"/>
        <v>12</v>
      </c>
    </row>
    <row r="35" spans="1:6" x14ac:dyDescent="0.5">
      <c r="A35" t="s">
        <v>62</v>
      </c>
      <c r="B35">
        <v>3</v>
      </c>
      <c r="C35" s="1">
        <f t="shared" si="0"/>
        <v>12</v>
      </c>
      <c r="D35" s="1"/>
      <c r="E35" s="1"/>
      <c r="F35" s="1">
        <f t="shared" si="1"/>
        <v>12</v>
      </c>
    </row>
    <row r="36" spans="1:6" x14ac:dyDescent="0.5">
      <c r="A36" t="s">
        <v>50</v>
      </c>
      <c r="B36">
        <v>3</v>
      </c>
      <c r="C36" s="1">
        <f t="shared" si="0"/>
        <v>12</v>
      </c>
      <c r="D36" s="1"/>
      <c r="E36" s="1"/>
      <c r="F36" s="1">
        <f t="shared" si="1"/>
        <v>12</v>
      </c>
    </row>
    <row r="37" spans="1:6" x14ac:dyDescent="0.5">
      <c r="A37" t="s">
        <v>1</v>
      </c>
      <c r="B37">
        <v>3</v>
      </c>
      <c r="C37" s="1">
        <f t="shared" si="0"/>
        <v>12</v>
      </c>
      <c r="D37" s="1"/>
      <c r="E37" s="1"/>
      <c r="F37" s="1">
        <f t="shared" si="1"/>
        <v>12</v>
      </c>
    </row>
    <row r="38" spans="1:6" x14ac:dyDescent="0.5">
      <c r="A38" t="s">
        <v>63</v>
      </c>
      <c r="B38">
        <v>3</v>
      </c>
      <c r="C38" s="1">
        <f t="shared" si="0"/>
        <v>12</v>
      </c>
      <c r="D38" s="1"/>
      <c r="E38" s="1"/>
      <c r="F38" s="1">
        <f t="shared" si="1"/>
        <v>12</v>
      </c>
    </row>
    <row r="39" spans="1:6" x14ac:dyDescent="0.5">
      <c r="A39" t="s">
        <v>32</v>
      </c>
      <c r="B39">
        <v>3</v>
      </c>
      <c r="C39" s="1">
        <f t="shared" si="0"/>
        <v>12</v>
      </c>
      <c r="D39" s="1"/>
      <c r="E39" s="1"/>
      <c r="F39" s="1">
        <f t="shared" si="1"/>
        <v>12</v>
      </c>
    </row>
    <row r="40" spans="1:6" x14ac:dyDescent="0.5">
      <c r="A40" t="s">
        <v>86</v>
      </c>
      <c r="B40">
        <v>2</v>
      </c>
      <c r="C40" s="1">
        <f t="shared" si="0"/>
        <v>8</v>
      </c>
      <c r="D40" s="1"/>
      <c r="E40" s="1"/>
      <c r="F40" s="1">
        <f t="shared" si="1"/>
        <v>8</v>
      </c>
    </row>
    <row r="41" spans="1:6" x14ac:dyDescent="0.5">
      <c r="A41" t="s">
        <v>80</v>
      </c>
      <c r="B41">
        <v>2</v>
      </c>
      <c r="C41" s="1">
        <f t="shared" si="0"/>
        <v>8</v>
      </c>
      <c r="D41" s="1"/>
      <c r="E41" s="1"/>
      <c r="F41" s="1">
        <f t="shared" si="1"/>
        <v>8</v>
      </c>
    </row>
    <row r="42" spans="1:6" x14ac:dyDescent="0.5">
      <c r="A42" t="s">
        <v>22</v>
      </c>
      <c r="B42">
        <v>2</v>
      </c>
      <c r="C42" s="1">
        <f t="shared" si="0"/>
        <v>8</v>
      </c>
      <c r="D42" s="1"/>
      <c r="E42" s="1"/>
      <c r="F42" s="1">
        <f t="shared" si="1"/>
        <v>8</v>
      </c>
    </row>
    <row r="43" spans="1:6" x14ac:dyDescent="0.5">
      <c r="A43" t="s">
        <v>39</v>
      </c>
      <c r="B43">
        <v>2</v>
      </c>
      <c r="C43" s="1">
        <f t="shared" si="0"/>
        <v>8</v>
      </c>
      <c r="D43" s="1"/>
      <c r="E43" s="1"/>
      <c r="F43" s="1">
        <f t="shared" si="1"/>
        <v>8</v>
      </c>
    </row>
    <row r="44" spans="1:6" x14ac:dyDescent="0.5">
      <c r="A44" t="s">
        <v>11</v>
      </c>
      <c r="B44">
        <v>2</v>
      </c>
      <c r="C44" s="1">
        <f t="shared" si="0"/>
        <v>8</v>
      </c>
      <c r="D44" s="1"/>
      <c r="E44" s="1"/>
      <c r="F44" s="1">
        <f t="shared" si="1"/>
        <v>8</v>
      </c>
    </row>
    <row r="45" spans="1:6" x14ac:dyDescent="0.5">
      <c r="A45" t="s">
        <v>67</v>
      </c>
      <c r="B45">
        <v>2</v>
      </c>
      <c r="C45" s="1">
        <f t="shared" si="0"/>
        <v>8</v>
      </c>
      <c r="D45" s="1"/>
      <c r="E45" s="1"/>
      <c r="F45" s="1">
        <f t="shared" si="1"/>
        <v>8</v>
      </c>
    </row>
    <row r="46" spans="1:6" x14ac:dyDescent="0.5">
      <c r="A46" t="s">
        <v>111</v>
      </c>
      <c r="B46">
        <v>2</v>
      </c>
      <c r="C46" s="1">
        <f t="shared" si="0"/>
        <v>8</v>
      </c>
      <c r="D46" s="1"/>
      <c r="E46" s="1"/>
      <c r="F46" s="1">
        <f t="shared" si="1"/>
        <v>8</v>
      </c>
    </row>
    <row r="47" spans="1:6" x14ac:dyDescent="0.5">
      <c r="A47" t="s">
        <v>42</v>
      </c>
      <c r="B47">
        <v>2</v>
      </c>
      <c r="C47" s="1">
        <f t="shared" si="0"/>
        <v>8</v>
      </c>
      <c r="D47" s="1"/>
      <c r="E47" s="1"/>
      <c r="F47" s="1">
        <f t="shared" si="1"/>
        <v>8</v>
      </c>
    </row>
    <row r="48" spans="1:6" x14ac:dyDescent="0.5">
      <c r="A48" t="s">
        <v>110</v>
      </c>
      <c r="B48">
        <v>2</v>
      </c>
      <c r="C48" s="1">
        <f t="shared" si="0"/>
        <v>8</v>
      </c>
      <c r="D48" s="1"/>
      <c r="E48" s="1"/>
      <c r="F48" s="1">
        <f t="shared" si="1"/>
        <v>8</v>
      </c>
    </row>
    <row r="49" spans="1:6" x14ac:dyDescent="0.5">
      <c r="A49" t="s">
        <v>18</v>
      </c>
      <c r="B49">
        <v>2</v>
      </c>
      <c r="C49" s="1">
        <f t="shared" si="0"/>
        <v>8</v>
      </c>
      <c r="D49" s="1"/>
      <c r="E49" s="1"/>
      <c r="F49" s="1">
        <f t="shared" si="1"/>
        <v>8</v>
      </c>
    </row>
    <row r="50" spans="1:6" x14ac:dyDescent="0.5">
      <c r="A50" t="s">
        <v>112</v>
      </c>
      <c r="B50">
        <v>2</v>
      </c>
      <c r="C50" s="1">
        <f t="shared" si="0"/>
        <v>8</v>
      </c>
      <c r="D50" s="1"/>
      <c r="E50" s="1"/>
      <c r="F50" s="1">
        <f t="shared" si="1"/>
        <v>8</v>
      </c>
    </row>
    <row r="51" spans="1:6" x14ac:dyDescent="0.5">
      <c r="A51" t="s">
        <v>24</v>
      </c>
      <c r="B51">
        <v>2</v>
      </c>
      <c r="C51" s="1">
        <f t="shared" si="0"/>
        <v>8</v>
      </c>
      <c r="D51" s="1"/>
      <c r="E51" s="1"/>
      <c r="F51" s="1">
        <f t="shared" si="1"/>
        <v>8</v>
      </c>
    </row>
    <row r="52" spans="1:6" x14ac:dyDescent="0.5">
      <c r="A52" t="s">
        <v>116</v>
      </c>
      <c r="B52">
        <v>1</v>
      </c>
      <c r="C52" s="1">
        <f t="shared" si="0"/>
        <v>4</v>
      </c>
      <c r="D52" s="1"/>
      <c r="E52" s="1"/>
      <c r="F52" s="1">
        <f t="shared" si="1"/>
        <v>4</v>
      </c>
    </row>
    <row r="53" spans="1:6" x14ac:dyDescent="0.5">
      <c r="A53" t="s">
        <v>34</v>
      </c>
      <c r="B53">
        <v>1</v>
      </c>
      <c r="C53" s="1">
        <f t="shared" si="0"/>
        <v>4</v>
      </c>
      <c r="D53" s="1"/>
      <c r="E53" s="1"/>
      <c r="F53" s="1">
        <f t="shared" si="1"/>
        <v>4</v>
      </c>
    </row>
    <row r="54" spans="1:6" x14ac:dyDescent="0.5">
      <c r="A54" t="s">
        <v>37</v>
      </c>
      <c r="B54">
        <v>1</v>
      </c>
      <c r="C54" s="1">
        <f t="shared" si="0"/>
        <v>4</v>
      </c>
      <c r="D54" s="1"/>
      <c r="E54" s="1"/>
      <c r="F54" s="1">
        <f t="shared" si="1"/>
        <v>4</v>
      </c>
    </row>
    <row r="55" spans="1:6" x14ac:dyDescent="0.5">
      <c r="A55" t="s">
        <v>78</v>
      </c>
      <c r="B55">
        <v>1</v>
      </c>
      <c r="C55" s="1">
        <f t="shared" si="0"/>
        <v>4</v>
      </c>
      <c r="D55" s="1"/>
      <c r="E55" s="1"/>
      <c r="F55" s="1">
        <f t="shared" si="1"/>
        <v>4</v>
      </c>
    </row>
    <row r="56" spans="1:6" x14ac:dyDescent="0.5">
      <c r="A56" t="s">
        <v>46</v>
      </c>
      <c r="B56">
        <v>1</v>
      </c>
      <c r="C56" s="1">
        <f t="shared" si="0"/>
        <v>4</v>
      </c>
      <c r="D56" s="1"/>
      <c r="E56" s="1"/>
      <c r="F56" s="1">
        <f t="shared" si="1"/>
        <v>4</v>
      </c>
    </row>
    <row r="57" spans="1:6" x14ac:dyDescent="0.5">
      <c r="A57" t="s">
        <v>96</v>
      </c>
      <c r="B57">
        <v>1</v>
      </c>
      <c r="C57" s="1">
        <f t="shared" si="0"/>
        <v>4</v>
      </c>
      <c r="D57" s="1"/>
      <c r="E57" s="1"/>
      <c r="F57" s="1">
        <f t="shared" si="1"/>
        <v>4</v>
      </c>
    </row>
    <row r="58" spans="1:6" x14ac:dyDescent="0.5">
      <c r="A58" t="s">
        <v>109</v>
      </c>
      <c r="B58">
        <v>1</v>
      </c>
      <c r="C58" s="1">
        <f t="shared" si="0"/>
        <v>4</v>
      </c>
      <c r="D58" s="1"/>
      <c r="E58" s="1"/>
      <c r="F58" s="1">
        <f t="shared" si="1"/>
        <v>4</v>
      </c>
    </row>
    <row r="59" spans="1:6" x14ac:dyDescent="0.5">
      <c r="A59" t="s">
        <v>19</v>
      </c>
      <c r="B59">
        <v>1</v>
      </c>
      <c r="C59" s="1">
        <f t="shared" si="0"/>
        <v>4</v>
      </c>
      <c r="D59" s="1"/>
      <c r="E59" s="1"/>
      <c r="F59" s="1">
        <f t="shared" si="1"/>
        <v>4</v>
      </c>
    </row>
    <row r="60" spans="1:6" x14ac:dyDescent="0.5">
      <c r="A60" t="s">
        <v>44</v>
      </c>
      <c r="B60">
        <v>1</v>
      </c>
      <c r="C60" s="1">
        <f t="shared" si="0"/>
        <v>4</v>
      </c>
      <c r="D60" s="1"/>
      <c r="E60" s="1"/>
      <c r="F60" s="1">
        <f t="shared" si="1"/>
        <v>4</v>
      </c>
    </row>
    <row r="61" spans="1:6" x14ac:dyDescent="0.5">
      <c r="A61" t="s">
        <v>97</v>
      </c>
      <c r="B61">
        <v>1</v>
      </c>
      <c r="C61" s="1">
        <f t="shared" si="0"/>
        <v>4</v>
      </c>
      <c r="E61" s="1"/>
      <c r="F61" s="1">
        <f t="shared" si="1"/>
        <v>4</v>
      </c>
    </row>
    <row r="62" spans="1:6" x14ac:dyDescent="0.5">
      <c r="A62" t="s">
        <v>55</v>
      </c>
      <c r="B62">
        <v>1</v>
      </c>
      <c r="C62" s="1">
        <f t="shared" si="0"/>
        <v>4</v>
      </c>
      <c r="E62" s="1"/>
      <c r="F62" s="1">
        <f t="shared" si="1"/>
        <v>4</v>
      </c>
    </row>
    <row r="63" spans="1:6" x14ac:dyDescent="0.5">
      <c r="A63" t="s">
        <v>99</v>
      </c>
      <c r="B63">
        <v>1</v>
      </c>
      <c r="C63" s="1">
        <f t="shared" si="0"/>
        <v>4</v>
      </c>
      <c r="E63" s="1"/>
      <c r="F63" s="1">
        <f t="shared" si="1"/>
        <v>4</v>
      </c>
    </row>
    <row r="64" spans="1:6" x14ac:dyDescent="0.5">
      <c r="A64" t="s">
        <v>115</v>
      </c>
      <c r="B64">
        <v>1</v>
      </c>
      <c r="C64" s="1">
        <f t="shared" si="0"/>
        <v>4</v>
      </c>
      <c r="E64" s="1"/>
      <c r="F64" s="1">
        <f t="shared" si="1"/>
        <v>4</v>
      </c>
    </row>
    <row r="65" spans="1:6" x14ac:dyDescent="0.5">
      <c r="A65" t="s">
        <v>117</v>
      </c>
      <c r="B65">
        <v>1</v>
      </c>
      <c r="C65" s="1">
        <f t="shared" si="0"/>
        <v>4</v>
      </c>
      <c r="E65" s="1"/>
      <c r="F65" s="1">
        <f t="shared" si="1"/>
        <v>4</v>
      </c>
    </row>
    <row r="66" spans="1:6" x14ac:dyDescent="0.5">
      <c r="A66" t="s">
        <v>28</v>
      </c>
      <c r="B66">
        <v>1</v>
      </c>
      <c r="C66" s="1">
        <f t="shared" si="0"/>
        <v>4</v>
      </c>
      <c r="E66" s="1"/>
      <c r="F66" s="1">
        <f t="shared" si="1"/>
        <v>4</v>
      </c>
    </row>
    <row r="67" spans="1:6" x14ac:dyDescent="0.5">
      <c r="E67" s="1"/>
      <c r="F67" s="1">
        <f t="shared" ref="F67" si="2">C67-E67</f>
        <v>0</v>
      </c>
    </row>
  </sheetData>
  <sortState ref="K1:L71">
    <sortCondition descending="1" ref="L1:L71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opLeftCell="A14" workbookViewId="0">
      <selection activeCell="A2" sqref="A2:A28"/>
    </sheetView>
  </sheetViews>
  <sheetFormatPr baseColWidth="10" defaultRowHeight="14.35" x14ac:dyDescent="0.5"/>
  <cols>
    <col min="1" max="1" width="19.3515625" bestFit="1" customWidth="1"/>
    <col min="2" max="2" width="10.8203125" style="2"/>
    <col min="7" max="7" width="6.5859375" bestFit="1" customWidth="1"/>
    <col min="9" max="9" width="31.3515625" customWidth="1"/>
    <col min="10" max="10" width="6.76171875" bestFit="1" customWidth="1"/>
    <col min="12" max="12" width="15.52734375" bestFit="1" customWidth="1"/>
    <col min="16" max="16" width="18.234375" bestFit="1" customWidth="1"/>
  </cols>
  <sheetData>
    <row r="1" spans="1:17" ht="14.7" thickBot="1" x14ac:dyDescent="0.55000000000000004">
      <c r="A1" s="3" t="s">
        <v>57</v>
      </c>
      <c r="B1" s="4" t="s">
        <v>59</v>
      </c>
      <c r="C1" s="74">
        <f>[1]übersicht!B15</f>
        <v>4</v>
      </c>
      <c r="D1" s="75" t="s">
        <v>101</v>
      </c>
      <c r="E1" s="74" t="s">
        <v>102</v>
      </c>
      <c r="F1" s="74" t="s">
        <v>103</v>
      </c>
      <c r="G1" s="5" t="s">
        <v>58</v>
      </c>
      <c r="H1" s="10">
        <f>SUM(C2:C999)</f>
        <v>184</v>
      </c>
      <c r="I1" s="7" t="s">
        <v>60</v>
      </c>
      <c r="J1" s="8">
        <f>COUNTA(A2:A61)</f>
        <v>27</v>
      </c>
      <c r="L1" s="35" t="s">
        <v>82</v>
      </c>
      <c r="M1" s="36">
        <f>SUM(M2:M6)</f>
        <v>33</v>
      </c>
      <c r="P1" t="s">
        <v>25</v>
      </c>
      <c r="Q1">
        <v>1</v>
      </c>
    </row>
    <row r="2" spans="1:17" ht="14.7" thickBot="1" x14ac:dyDescent="0.55000000000000004">
      <c r="A2" t="s">
        <v>25</v>
      </c>
      <c r="B2">
        <v>1</v>
      </c>
      <c r="C2" s="1">
        <f>B2*4</f>
        <v>4</v>
      </c>
      <c r="D2" s="1"/>
      <c r="E2" s="1"/>
      <c r="F2" s="1">
        <f>C2-E2</f>
        <v>4</v>
      </c>
      <c r="G2" s="61" t="s">
        <v>101</v>
      </c>
      <c r="H2" s="62">
        <f>SUM(E:E)</f>
        <v>0</v>
      </c>
      <c r="I2" s="7" t="s">
        <v>61</v>
      </c>
      <c r="J2" s="8">
        <f>SUM(B2:B99)</f>
        <v>46</v>
      </c>
      <c r="L2" s="31"/>
      <c r="M2" s="32">
        <v>33</v>
      </c>
      <c r="P2" t="s">
        <v>0</v>
      </c>
      <c r="Q2">
        <v>9</v>
      </c>
    </row>
    <row r="3" spans="1:17" ht="14.7" thickBot="1" x14ac:dyDescent="0.55000000000000004">
      <c r="A3" t="s">
        <v>0</v>
      </c>
      <c r="B3">
        <v>9</v>
      </c>
      <c r="C3" s="1">
        <f t="shared" ref="C3:C28" si="0">B3*4</f>
        <v>36</v>
      </c>
      <c r="D3" s="1"/>
      <c r="E3" s="1"/>
      <c r="F3" s="1">
        <f t="shared" ref="F3:F66" si="1">C3-E3</f>
        <v>36</v>
      </c>
      <c r="G3" s="59" t="s">
        <v>104</v>
      </c>
      <c r="H3" s="60">
        <f>SUM(F:F)</f>
        <v>184</v>
      </c>
      <c r="I3" s="7" t="s">
        <v>69</v>
      </c>
      <c r="J3" s="8">
        <v>16</v>
      </c>
      <c r="L3" s="31"/>
      <c r="M3" s="32"/>
      <c r="P3" t="s">
        <v>32</v>
      </c>
      <c r="Q3">
        <v>1</v>
      </c>
    </row>
    <row r="4" spans="1:17" ht="14.7" thickBot="1" x14ac:dyDescent="0.55000000000000004">
      <c r="A4" t="s">
        <v>32</v>
      </c>
      <c r="B4">
        <v>1</v>
      </c>
      <c r="C4" s="1">
        <f t="shared" si="0"/>
        <v>4</v>
      </c>
      <c r="D4" s="1"/>
      <c r="E4" s="1"/>
      <c r="F4" s="1">
        <f t="shared" si="1"/>
        <v>4</v>
      </c>
      <c r="I4" s="7" t="s">
        <v>64</v>
      </c>
      <c r="J4" s="9">
        <f>J2/J3</f>
        <v>2.875</v>
      </c>
      <c r="L4" s="31"/>
      <c r="M4" s="32"/>
      <c r="P4" t="s">
        <v>16</v>
      </c>
      <c r="Q4">
        <v>1</v>
      </c>
    </row>
    <row r="5" spans="1:17" x14ac:dyDescent="0.5">
      <c r="A5" t="s">
        <v>16</v>
      </c>
      <c r="B5">
        <v>1</v>
      </c>
      <c r="C5" s="1">
        <f t="shared" si="0"/>
        <v>4</v>
      </c>
      <c r="D5" s="1"/>
      <c r="E5" s="1"/>
      <c r="F5" s="1">
        <f t="shared" si="1"/>
        <v>4</v>
      </c>
      <c r="L5" s="31"/>
      <c r="M5" s="32"/>
      <c r="P5" t="s">
        <v>12</v>
      </c>
      <c r="Q5">
        <v>1</v>
      </c>
    </row>
    <row r="6" spans="1:17" ht="14.7" thickBot="1" x14ac:dyDescent="0.55000000000000004">
      <c r="A6" t="s">
        <v>12</v>
      </c>
      <c r="B6">
        <v>1</v>
      </c>
      <c r="C6" s="1">
        <f t="shared" si="0"/>
        <v>4</v>
      </c>
      <c r="D6" s="1"/>
      <c r="E6" s="1"/>
      <c r="F6" s="1">
        <f t="shared" si="1"/>
        <v>4</v>
      </c>
      <c r="H6" s="6"/>
      <c r="L6" s="33"/>
      <c r="M6" s="34"/>
      <c r="P6" t="s">
        <v>2</v>
      </c>
      <c r="Q6">
        <v>4</v>
      </c>
    </row>
    <row r="7" spans="1:17" x14ac:dyDescent="0.5">
      <c r="A7" t="s">
        <v>2</v>
      </c>
      <c r="B7">
        <v>4</v>
      </c>
      <c r="C7" s="1">
        <f t="shared" si="0"/>
        <v>16</v>
      </c>
      <c r="D7" s="1"/>
      <c r="E7" s="1"/>
      <c r="F7" s="1">
        <f t="shared" si="1"/>
        <v>16</v>
      </c>
      <c r="G7" s="47" t="s">
        <v>114</v>
      </c>
      <c r="H7" s="48"/>
      <c r="I7" s="49"/>
      <c r="P7" t="s">
        <v>128</v>
      </c>
      <c r="Q7">
        <v>1</v>
      </c>
    </row>
    <row r="8" spans="1:17" x14ac:dyDescent="0.5">
      <c r="A8" t="s">
        <v>128</v>
      </c>
      <c r="B8">
        <v>1</v>
      </c>
      <c r="C8" s="1">
        <f t="shared" si="0"/>
        <v>4</v>
      </c>
      <c r="D8" s="1"/>
      <c r="E8" s="1"/>
      <c r="F8" s="1">
        <f t="shared" si="1"/>
        <v>4</v>
      </c>
      <c r="G8" s="50" t="s">
        <v>90</v>
      </c>
      <c r="H8" s="46">
        <v>13798732</v>
      </c>
      <c r="I8" s="51"/>
      <c r="P8" t="s">
        <v>1</v>
      </c>
      <c r="Q8">
        <v>1</v>
      </c>
    </row>
    <row r="9" spans="1:17" x14ac:dyDescent="0.5">
      <c r="A9" t="s">
        <v>1</v>
      </c>
      <c r="B9">
        <v>1</v>
      </c>
      <c r="C9" s="1">
        <f t="shared" si="0"/>
        <v>4</v>
      </c>
      <c r="D9" s="1"/>
      <c r="E9" s="1"/>
      <c r="F9" s="1">
        <f t="shared" si="1"/>
        <v>4</v>
      </c>
      <c r="G9" s="50" t="s">
        <v>91</v>
      </c>
      <c r="H9" s="46" t="s">
        <v>92</v>
      </c>
      <c r="I9" s="51"/>
      <c r="P9" t="s">
        <v>6</v>
      </c>
      <c r="Q9">
        <v>1</v>
      </c>
    </row>
    <row r="10" spans="1:17" ht="14.7" thickBot="1" x14ac:dyDescent="0.55000000000000004">
      <c r="A10" t="s">
        <v>6</v>
      </c>
      <c r="B10">
        <v>1</v>
      </c>
      <c r="C10" s="1">
        <f t="shared" si="0"/>
        <v>4</v>
      </c>
      <c r="D10" s="1"/>
      <c r="E10" s="1"/>
      <c r="F10" s="1">
        <f t="shared" si="1"/>
        <v>4</v>
      </c>
      <c r="G10" s="52" t="s">
        <v>93</v>
      </c>
      <c r="H10" s="53" t="s">
        <v>94</v>
      </c>
      <c r="I10" s="54"/>
      <c r="P10" t="s">
        <v>112</v>
      </c>
      <c r="Q10">
        <v>1</v>
      </c>
    </row>
    <row r="11" spans="1:17" x14ac:dyDescent="0.5">
      <c r="A11" t="s">
        <v>112</v>
      </c>
      <c r="B11">
        <v>1</v>
      </c>
      <c r="C11" s="1">
        <f t="shared" si="0"/>
        <v>4</v>
      </c>
      <c r="D11" s="1"/>
      <c r="E11" s="1"/>
      <c r="F11" s="1">
        <f t="shared" si="1"/>
        <v>4</v>
      </c>
      <c r="P11" t="s">
        <v>9</v>
      </c>
      <c r="Q11">
        <v>1</v>
      </c>
    </row>
    <row r="12" spans="1:17" x14ac:dyDescent="0.5">
      <c r="A12" t="s">
        <v>9</v>
      </c>
      <c r="B12">
        <v>1</v>
      </c>
      <c r="C12" s="1">
        <f t="shared" si="0"/>
        <v>4</v>
      </c>
      <c r="D12" s="1"/>
      <c r="E12" s="1"/>
      <c r="F12" s="1">
        <f t="shared" si="1"/>
        <v>4</v>
      </c>
      <c r="P12" t="s">
        <v>15</v>
      </c>
      <c r="Q12">
        <v>1</v>
      </c>
    </row>
    <row r="13" spans="1:17" x14ac:dyDescent="0.5">
      <c r="A13" t="s">
        <v>15</v>
      </c>
      <c r="B13">
        <v>1</v>
      </c>
      <c r="C13" s="1">
        <f t="shared" si="0"/>
        <v>4</v>
      </c>
      <c r="D13" s="1"/>
      <c r="E13" s="1"/>
      <c r="F13" s="1">
        <f t="shared" si="1"/>
        <v>4</v>
      </c>
      <c r="P13" t="s">
        <v>10</v>
      </c>
      <c r="Q13">
        <v>1</v>
      </c>
    </row>
    <row r="14" spans="1:17" x14ac:dyDescent="0.5">
      <c r="A14" t="s">
        <v>10</v>
      </c>
      <c r="B14">
        <v>1</v>
      </c>
      <c r="C14" s="1">
        <f t="shared" si="0"/>
        <v>4</v>
      </c>
      <c r="D14" s="1"/>
      <c r="E14" s="1"/>
      <c r="F14" s="1">
        <f t="shared" si="1"/>
        <v>4</v>
      </c>
      <c r="P14" t="s">
        <v>75</v>
      </c>
      <c r="Q14">
        <v>1</v>
      </c>
    </row>
    <row r="15" spans="1:17" x14ac:dyDescent="0.5">
      <c r="A15" t="s">
        <v>75</v>
      </c>
      <c r="B15">
        <v>1</v>
      </c>
      <c r="C15" s="1">
        <f t="shared" si="0"/>
        <v>4</v>
      </c>
      <c r="D15" s="1"/>
      <c r="E15" s="1"/>
      <c r="F15" s="1">
        <f t="shared" si="1"/>
        <v>4</v>
      </c>
      <c r="P15" t="s">
        <v>7</v>
      </c>
      <c r="Q15">
        <v>9</v>
      </c>
    </row>
    <row r="16" spans="1:17" x14ac:dyDescent="0.5">
      <c r="A16" t="s">
        <v>7</v>
      </c>
      <c r="B16">
        <v>9</v>
      </c>
      <c r="C16" s="1">
        <f t="shared" si="0"/>
        <v>36</v>
      </c>
      <c r="D16" s="1"/>
      <c r="E16" s="1"/>
      <c r="F16" s="1">
        <f t="shared" si="1"/>
        <v>36</v>
      </c>
      <c r="P16" t="s">
        <v>35</v>
      </c>
      <c r="Q16">
        <v>1</v>
      </c>
    </row>
    <row r="17" spans="1:17" x14ac:dyDescent="0.5">
      <c r="A17" t="s">
        <v>35</v>
      </c>
      <c r="B17">
        <v>1</v>
      </c>
      <c r="C17" s="1">
        <f t="shared" si="0"/>
        <v>4</v>
      </c>
      <c r="D17" s="1"/>
      <c r="E17" s="1"/>
      <c r="F17" s="1">
        <f t="shared" si="1"/>
        <v>4</v>
      </c>
      <c r="P17" t="s">
        <v>5</v>
      </c>
      <c r="Q17">
        <v>1</v>
      </c>
    </row>
    <row r="18" spans="1:17" x14ac:dyDescent="0.5">
      <c r="A18" t="s">
        <v>5</v>
      </c>
      <c r="B18">
        <v>1</v>
      </c>
      <c r="C18" s="1">
        <f t="shared" si="0"/>
        <v>4</v>
      </c>
      <c r="D18" s="1"/>
      <c r="E18" s="1"/>
      <c r="F18" s="1">
        <f t="shared" si="1"/>
        <v>4</v>
      </c>
      <c r="P18" t="s">
        <v>26</v>
      </c>
      <c r="Q18">
        <v>1</v>
      </c>
    </row>
    <row r="19" spans="1:17" x14ac:dyDescent="0.5">
      <c r="A19" t="s">
        <v>26</v>
      </c>
      <c r="B19">
        <v>1</v>
      </c>
      <c r="C19" s="1">
        <f t="shared" si="0"/>
        <v>4</v>
      </c>
      <c r="D19" s="1"/>
      <c r="E19" s="1"/>
      <c r="F19" s="1">
        <f t="shared" si="1"/>
        <v>4</v>
      </c>
      <c r="P19" t="s">
        <v>4</v>
      </c>
      <c r="Q19">
        <v>1</v>
      </c>
    </row>
    <row r="20" spans="1:17" x14ac:dyDescent="0.5">
      <c r="A20" t="s">
        <v>4</v>
      </c>
      <c r="B20">
        <v>1</v>
      </c>
      <c r="C20" s="1">
        <f t="shared" si="0"/>
        <v>4</v>
      </c>
      <c r="D20" s="1"/>
      <c r="E20" s="1"/>
      <c r="F20" s="1">
        <f t="shared" si="1"/>
        <v>4</v>
      </c>
      <c r="P20" t="s">
        <v>17</v>
      </c>
      <c r="Q20">
        <v>1</v>
      </c>
    </row>
    <row r="21" spans="1:17" x14ac:dyDescent="0.5">
      <c r="A21" t="s">
        <v>17</v>
      </c>
      <c r="B21">
        <v>1</v>
      </c>
      <c r="C21" s="1">
        <f t="shared" si="0"/>
        <v>4</v>
      </c>
      <c r="D21" s="1"/>
      <c r="E21" s="1"/>
      <c r="F21" s="1">
        <f t="shared" si="1"/>
        <v>4</v>
      </c>
      <c r="P21" t="s">
        <v>21</v>
      </c>
      <c r="Q21">
        <v>1</v>
      </c>
    </row>
    <row r="22" spans="1:17" x14ac:dyDescent="0.5">
      <c r="A22" t="s">
        <v>21</v>
      </c>
      <c r="B22">
        <v>1</v>
      </c>
      <c r="C22" s="1">
        <f t="shared" si="0"/>
        <v>4</v>
      </c>
      <c r="D22" s="1"/>
      <c r="E22" s="1"/>
      <c r="F22" s="1">
        <f t="shared" si="1"/>
        <v>4</v>
      </c>
      <c r="P22" t="s">
        <v>95</v>
      </c>
      <c r="Q22">
        <v>1</v>
      </c>
    </row>
    <row r="23" spans="1:17" x14ac:dyDescent="0.5">
      <c r="A23" t="s">
        <v>95</v>
      </c>
      <c r="B23">
        <v>1</v>
      </c>
      <c r="C23" s="1">
        <f t="shared" si="0"/>
        <v>4</v>
      </c>
      <c r="D23" s="1"/>
      <c r="E23" s="1"/>
      <c r="F23" s="1">
        <f t="shared" si="1"/>
        <v>4</v>
      </c>
      <c r="P23" t="s">
        <v>127</v>
      </c>
      <c r="Q23">
        <v>1</v>
      </c>
    </row>
    <row r="24" spans="1:17" x14ac:dyDescent="0.5">
      <c r="A24" t="s">
        <v>127</v>
      </c>
      <c r="B24">
        <v>1</v>
      </c>
      <c r="C24" s="1">
        <f t="shared" si="0"/>
        <v>4</v>
      </c>
      <c r="D24" s="1"/>
      <c r="E24" s="1"/>
      <c r="F24" s="1">
        <f t="shared" si="1"/>
        <v>4</v>
      </c>
      <c r="P24" t="s">
        <v>27</v>
      </c>
      <c r="Q24">
        <v>1</v>
      </c>
    </row>
    <row r="25" spans="1:17" x14ac:dyDescent="0.5">
      <c r="A25" t="s">
        <v>27</v>
      </c>
      <c r="B25">
        <v>1</v>
      </c>
      <c r="C25" s="1">
        <f t="shared" si="0"/>
        <v>4</v>
      </c>
      <c r="D25" s="1"/>
      <c r="E25" s="1"/>
      <c r="F25" s="1">
        <f t="shared" si="1"/>
        <v>4</v>
      </c>
      <c r="P25" t="s">
        <v>22</v>
      </c>
      <c r="Q25">
        <v>1</v>
      </c>
    </row>
    <row r="26" spans="1:17" x14ac:dyDescent="0.5">
      <c r="A26" t="s">
        <v>22</v>
      </c>
      <c r="B26">
        <v>1</v>
      </c>
      <c r="C26" s="1">
        <f t="shared" si="0"/>
        <v>4</v>
      </c>
      <c r="D26" s="1"/>
      <c r="E26" s="1"/>
      <c r="F26" s="1">
        <f t="shared" si="1"/>
        <v>4</v>
      </c>
      <c r="P26" t="s">
        <v>8</v>
      </c>
      <c r="Q26">
        <v>1</v>
      </c>
    </row>
    <row r="27" spans="1:17" x14ac:dyDescent="0.5">
      <c r="A27" t="s">
        <v>8</v>
      </c>
      <c r="B27">
        <v>1</v>
      </c>
      <c r="C27" s="1">
        <f t="shared" si="0"/>
        <v>4</v>
      </c>
      <c r="D27" s="1"/>
      <c r="E27" s="1"/>
      <c r="F27" s="1">
        <f t="shared" si="1"/>
        <v>4</v>
      </c>
      <c r="P27" t="s">
        <v>51</v>
      </c>
      <c r="Q27">
        <v>1</v>
      </c>
    </row>
    <row r="28" spans="1:17" x14ac:dyDescent="0.5">
      <c r="A28" t="s">
        <v>51</v>
      </c>
      <c r="B28">
        <v>1</v>
      </c>
      <c r="C28" s="1">
        <f t="shared" si="0"/>
        <v>4</v>
      </c>
      <c r="D28" s="1"/>
      <c r="E28" s="1"/>
      <c r="F28" s="1">
        <f t="shared" si="1"/>
        <v>4</v>
      </c>
    </row>
    <row r="29" spans="1:17" x14ac:dyDescent="0.5">
      <c r="B29"/>
      <c r="C29" s="1"/>
      <c r="D29" s="1"/>
      <c r="E29" s="1"/>
      <c r="F29" s="1">
        <f t="shared" si="1"/>
        <v>0</v>
      </c>
    </row>
    <row r="30" spans="1:17" x14ac:dyDescent="0.5">
      <c r="C30" s="1"/>
      <c r="D30" s="1"/>
      <c r="E30" s="1"/>
      <c r="F30" s="1">
        <f t="shared" si="1"/>
        <v>0</v>
      </c>
    </row>
    <row r="31" spans="1:17" x14ac:dyDescent="0.5">
      <c r="C31" s="1"/>
      <c r="D31" s="1"/>
      <c r="E31" s="1"/>
      <c r="F31" s="1">
        <f t="shared" si="1"/>
        <v>0</v>
      </c>
    </row>
    <row r="32" spans="1:17" x14ac:dyDescent="0.5">
      <c r="C32" s="1"/>
      <c r="D32" s="1"/>
      <c r="E32" s="1"/>
      <c r="F32" s="1">
        <f t="shared" si="1"/>
        <v>0</v>
      </c>
    </row>
    <row r="33" spans="3:6" x14ac:dyDescent="0.5">
      <c r="C33" s="1"/>
      <c r="D33" s="1"/>
      <c r="E33" s="1"/>
      <c r="F33" s="1">
        <f t="shared" si="1"/>
        <v>0</v>
      </c>
    </row>
    <row r="34" spans="3:6" x14ac:dyDescent="0.5">
      <c r="C34" s="1"/>
      <c r="D34" s="1"/>
      <c r="E34" s="1"/>
      <c r="F34" s="1">
        <f t="shared" si="1"/>
        <v>0</v>
      </c>
    </row>
    <row r="35" spans="3:6" x14ac:dyDescent="0.5">
      <c r="C35" s="1"/>
      <c r="D35" s="1"/>
      <c r="E35" s="1"/>
      <c r="F35" s="1">
        <f t="shared" si="1"/>
        <v>0</v>
      </c>
    </row>
    <row r="36" spans="3:6" x14ac:dyDescent="0.5">
      <c r="C36" s="1"/>
      <c r="D36" s="1"/>
      <c r="E36" s="1"/>
      <c r="F36" s="1">
        <f t="shared" si="1"/>
        <v>0</v>
      </c>
    </row>
    <row r="37" spans="3:6" x14ac:dyDescent="0.5">
      <c r="C37" s="1"/>
      <c r="D37" s="1"/>
      <c r="E37" s="1"/>
      <c r="F37" s="1">
        <f t="shared" si="1"/>
        <v>0</v>
      </c>
    </row>
    <row r="38" spans="3:6" x14ac:dyDescent="0.5">
      <c r="C38" s="1"/>
      <c r="D38" s="1"/>
      <c r="E38" s="1"/>
      <c r="F38" s="1">
        <f t="shared" si="1"/>
        <v>0</v>
      </c>
    </row>
    <row r="39" spans="3:6" x14ac:dyDescent="0.5">
      <c r="C39" s="1"/>
      <c r="D39" s="1"/>
      <c r="E39" s="1"/>
      <c r="F39" s="1">
        <f t="shared" si="1"/>
        <v>0</v>
      </c>
    </row>
    <row r="40" spans="3:6" x14ac:dyDescent="0.5">
      <c r="C40" s="1"/>
      <c r="D40" s="1"/>
      <c r="E40" s="1"/>
      <c r="F40" s="1">
        <f t="shared" si="1"/>
        <v>0</v>
      </c>
    </row>
    <row r="41" spans="3:6" x14ac:dyDescent="0.5">
      <c r="C41" s="1"/>
      <c r="D41" s="1"/>
      <c r="E41" s="1"/>
      <c r="F41" s="1">
        <f t="shared" si="1"/>
        <v>0</v>
      </c>
    </row>
    <row r="42" spans="3:6" x14ac:dyDescent="0.5">
      <c r="C42" s="1"/>
      <c r="D42" s="1"/>
      <c r="E42" s="1"/>
      <c r="F42" s="1">
        <f t="shared" si="1"/>
        <v>0</v>
      </c>
    </row>
    <row r="43" spans="3:6" x14ac:dyDescent="0.5">
      <c r="C43" s="1"/>
      <c r="D43" s="1"/>
      <c r="E43" s="1"/>
      <c r="F43" s="1">
        <f t="shared" si="1"/>
        <v>0</v>
      </c>
    </row>
    <row r="44" spans="3:6" x14ac:dyDescent="0.5">
      <c r="C44" s="1"/>
      <c r="D44" s="1"/>
      <c r="E44" s="1"/>
      <c r="F44" s="1">
        <f t="shared" si="1"/>
        <v>0</v>
      </c>
    </row>
    <row r="45" spans="3:6" x14ac:dyDescent="0.5">
      <c r="C45" s="1"/>
      <c r="D45" s="1"/>
      <c r="E45" s="1"/>
      <c r="F45" s="1">
        <f t="shared" si="1"/>
        <v>0</v>
      </c>
    </row>
    <row r="46" spans="3:6" x14ac:dyDescent="0.5">
      <c r="C46" s="1"/>
      <c r="D46" s="1"/>
      <c r="E46" s="1"/>
      <c r="F46" s="1">
        <f t="shared" si="1"/>
        <v>0</v>
      </c>
    </row>
    <row r="47" spans="3:6" x14ac:dyDescent="0.5">
      <c r="C47" s="1"/>
      <c r="D47" s="1"/>
      <c r="E47" s="1"/>
      <c r="F47" s="1">
        <f t="shared" si="1"/>
        <v>0</v>
      </c>
    </row>
    <row r="48" spans="3:6" x14ac:dyDescent="0.5">
      <c r="C48" s="1"/>
      <c r="D48" s="1"/>
      <c r="E48" s="1"/>
      <c r="F48" s="1">
        <f t="shared" si="1"/>
        <v>0</v>
      </c>
    </row>
    <row r="49" spans="3:6" x14ac:dyDescent="0.5">
      <c r="C49" s="1"/>
      <c r="D49" s="1"/>
      <c r="E49" s="1"/>
      <c r="F49" s="1">
        <f t="shared" si="1"/>
        <v>0</v>
      </c>
    </row>
    <row r="50" spans="3:6" x14ac:dyDescent="0.5">
      <c r="C50" s="1"/>
      <c r="D50" s="1"/>
      <c r="E50" s="1"/>
      <c r="F50" s="1">
        <f t="shared" si="1"/>
        <v>0</v>
      </c>
    </row>
    <row r="51" spans="3:6" x14ac:dyDescent="0.5">
      <c r="C51" s="1"/>
      <c r="D51" s="1"/>
      <c r="E51" s="1"/>
      <c r="F51" s="1">
        <f t="shared" si="1"/>
        <v>0</v>
      </c>
    </row>
    <row r="52" spans="3:6" x14ac:dyDescent="0.5">
      <c r="C52" s="1"/>
      <c r="D52" s="1"/>
      <c r="E52" s="1"/>
      <c r="F52" s="1">
        <f t="shared" si="1"/>
        <v>0</v>
      </c>
    </row>
    <row r="53" spans="3:6" x14ac:dyDescent="0.5">
      <c r="C53" s="1"/>
      <c r="D53" s="1"/>
      <c r="E53" s="1"/>
      <c r="F53" s="1">
        <f t="shared" si="1"/>
        <v>0</v>
      </c>
    </row>
    <row r="54" spans="3:6" x14ac:dyDescent="0.5">
      <c r="C54" s="1"/>
      <c r="D54" s="1"/>
      <c r="E54" s="1"/>
      <c r="F54" s="1">
        <f t="shared" si="1"/>
        <v>0</v>
      </c>
    </row>
    <row r="55" spans="3:6" x14ac:dyDescent="0.5">
      <c r="C55" s="1"/>
      <c r="D55" s="1"/>
      <c r="E55" s="1"/>
      <c r="F55" s="1">
        <f t="shared" si="1"/>
        <v>0</v>
      </c>
    </row>
    <row r="56" spans="3:6" x14ac:dyDescent="0.5">
      <c r="C56" s="1"/>
      <c r="D56" s="1"/>
      <c r="E56" s="1"/>
      <c r="F56" s="1">
        <f t="shared" si="1"/>
        <v>0</v>
      </c>
    </row>
    <row r="57" spans="3:6" x14ac:dyDescent="0.5">
      <c r="C57" s="1"/>
      <c r="D57" s="1"/>
      <c r="E57" s="1"/>
      <c r="F57" s="1">
        <f t="shared" si="1"/>
        <v>0</v>
      </c>
    </row>
    <row r="58" spans="3:6" x14ac:dyDescent="0.5">
      <c r="C58" s="1"/>
      <c r="D58" s="1"/>
      <c r="E58" s="1"/>
      <c r="F58" s="1">
        <f t="shared" si="1"/>
        <v>0</v>
      </c>
    </row>
    <row r="59" spans="3:6" x14ac:dyDescent="0.5">
      <c r="C59" s="1"/>
      <c r="D59" s="1"/>
      <c r="E59" s="1"/>
      <c r="F59" s="1">
        <f t="shared" si="1"/>
        <v>0</v>
      </c>
    </row>
    <row r="60" spans="3:6" x14ac:dyDescent="0.5">
      <c r="C60" s="1"/>
      <c r="D60" s="1"/>
      <c r="E60" s="1"/>
      <c r="F60" s="1">
        <f t="shared" si="1"/>
        <v>0</v>
      </c>
    </row>
    <row r="61" spans="3:6" x14ac:dyDescent="0.5">
      <c r="F61" s="1">
        <f t="shared" si="1"/>
        <v>0</v>
      </c>
    </row>
    <row r="62" spans="3:6" x14ac:dyDescent="0.5">
      <c r="F62" s="1">
        <f t="shared" si="1"/>
        <v>0</v>
      </c>
    </row>
    <row r="63" spans="3:6" x14ac:dyDescent="0.5">
      <c r="F63" s="1">
        <f t="shared" si="1"/>
        <v>0</v>
      </c>
    </row>
    <row r="64" spans="3:6" x14ac:dyDescent="0.5">
      <c r="F64" s="1">
        <f t="shared" si="1"/>
        <v>0</v>
      </c>
    </row>
    <row r="65" spans="6:6" x14ac:dyDescent="0.5">
      <c r="F65" s="1">
        <f t="shared" si="1"/>
        <v>0</v>
      </c>
    </row>
    <row r="66" spans="6:6" x14ac:dyDescent="0.5">
      <c r="F66" s="1">
        <f t="shared" si="1"/>
        <v>0</v>
      </c>
    </row>
    <row r="67" spans="6:6" x14ac:dyDescent="0.5">
      <c r="F67" s="1">
        <f t="shared" ref="F67:F102" si="2">C67-E67</f>
        <v>0</v>
      </c>
    </row>
    <row r="68" spans="6:6" x14ac:dyDescent="0.5">
      <c r="F68" s="1">
        <f t="shared" si="2"/>
        <v>0</v>
      </c>
    </row>
    <row r="69" spans="6:6" x14ac:dyDescent="0.5">
      <c r="F69" s="1">
        <f t="shared" si="2"/>
        <v>0</v>
      </c>
    </row>
    <row r="70" spans="6:6" x14ac:dyDescent="0.5">
      <c r="F70" s="1">
        <f t="shared" si="2"/>
        <v>0</v>
      </c>
    </row>
    <row r="71" spans="6:6" x14ac:dyDescent="0.5">
      <c r="F71" s="1">
        <f t="shared" si="2"/>
        <v>0</v>
      </c>
    </row>
    <row r="72" spans="6:6" x14ac:dyDescent="0.5">
      <c r="F72" s="1">
        <f t="shared" si="2"/>
        <v>0</v>
      </c>
    </row>
    <row r="73" spans="6:6" x14ac:dyDescent="0.5">
      <c r="F73" s="1">
        <f t="shared" si="2"/>
        <v>0</v>
      </c>
    </row>
    <row r="74" spans="6:6" x14ac:dyDescent="0.5">
      <c r="F74" s="1">
        <f t="shared" si="2"/>
        <v>0</v>
      </c>
    </row>
    <row r="75" spans="6:6" x14ac:dyDescent="0.5">
      <c r="F75" s="1">
        <f t="shared" si="2"/>
        <v>0</v>
      </c>
    </row>
    <row r="76" spans="6:6" x14ac:dyDescent="0.5">
      <c r="F76" s="1">
        <f t="shared" si="2"/>
        <v>0</v>
      </c>
    </row>
    <row r="77" spans="6:6" x14ac:dyDescent="0.5">
      <c r="F77" s="1">
        <f t="shared" si="2"/>
        <v>0</v>
      </c>
    </row>
    <row r="78" spans="6:6" x14ac:dyDescent="0.5">
      <c r="F78" s="1">
        <f t="shared" si="2"/>
        <v>0</v>
      </c>
    </row>
    <row r="79" spans="6:6" x14ac:dyDescent="0.5">
      <c r="F79" s="1">
        <f t="shared" si="2"/>
        <v>0</v>
      </c>
    </row>
    <row r="80" spans="6:6" x14ac:dyDescent="0.5">
      <c r="F80" s="1">
        <f t="shared" si="2"/>
        <v>0</v>
      </c>
    </row>
    <row r="81" spans="6:6" x14ac:dyDescent="0.5">
      <c r="F81" s="1">
        <f t="shared" si="2"/>
        <v>0</v>
      </c>
    </row>
    <row r="82" spans="6:6" x14ac:dyDescent="0.5">
      <c r="F82" s="1">
        <f t="shared" si="2"/>
        <v>0</v>
      </c>
    </row>
    <row r="83" spans="6:6" x14ac:dyDescent="0.5">
      <c r="F83" s="1">
        <f t="shared" si="2"/>
        <v>0</v>
      </c>
    </row>
    <row r="84" spans="6:6" x14ac:dyDescent="0.5">
      <c r="F84" s="1">
        <f t="shared" si="2"/>
        <v>0</v>
      </c>
    </row>
    <row r="85" spans="6:6" x14ac:dyDescent="0.5">
      <c r="F85" s="1">
        <f t="shared" si="2"/>
        <v>0</v>
      </c>
    </row>
    <row r="86" spans="6:6" x14ac:dyDescent="0.5">
      <c r="F86" s="1">
        <f t="shared" si="2"/>
        <v>0</v>
      </c>
    </row>
    <row r="87" spans="6:6" x14ac:dyDescent="0.5">
      <c r="F87" s="1">
        <f t="shared" si="2"/>
        <v>0</v>
      </c>
    </row>
    <row r="88" spans="6:6" x14ac:dyDescent="0.5">
      <c r="F88" s="1">
        <f t="shared" si="2"/>
        <v>0</v>
      </c>
    </row>
    <row r="89" spans="6:6" x14ac:dyDescent="0.5">
      <c r="F89" s="1">
        <f t="shared" si="2"/>
        <v>0</v>
      </c>
    </row>
    <row r="90" spans="6:6" x14ac:dyDescent="0.5">
      <c r="F90" s="1">
        <f t="shared" si="2"/>
        <v>0</v>
      </c>
    </row>
    <row r="91" spans="6:6" x14ac:dyDescent="0.5">
      <c r="F91" s="1">
        <f t="shared" si="2"/>
        <v>0</v>
      </c>
    </row>
    <row r="92" spans="6:6" x14ac:dyDescent="0.5">
      <c r="F92" s="1">
        <f t="shared" si="2"/>
        <v>0</v>
      </c>
    </row>
    <row r="93" spans="6:6" x14ac:dyDescent="0.5">
      <c r="F93" s="1">
        <f t="shared" si="2"/>
        <v>0</v>
      </c>
    </row>
    <row r="94" spans="6:6" x14ac:dyDescent="0.5">
      <c r="F94" s="1">
        <f t="shared" si="2"/>
        <v>0</v>
      </c>
    </row>
    <row r="95" spans="6:6" x14ac:dyDescent="0.5">
      <c r="F95" s="1">
        <f t="shared" si="2"/>
        <v>0</v>
      </c>
    </row>
    <row r="96" spans="6:6" x14ac:dyDescent="0.5">
      <c r="F96" s="1">
        <f t="shared" si="2"/>
        <v>0</v>
      </c>
    </row>
    <row r="97" spans="6:6" x14ac:dyDescent="0.5">
      <c r="F97" s="1">
        <f t="shared" si="2"/>
        <v>0</v>
      </c>
    </row>
    <row r="98" spans="6:6" x14ac:dyDescent="0.5">
      <c r="F98" s="1">
        <f t="shared" si="2"/>
        <v>0</v>
      </c>
    </row>
    <row r="99" spans="6:6" x14ac:dyDescent="0.5">
      <c r="F99" s="1">
        <f t="shared" si="2"/>
        <v>0</v>
      </c>
    </row>
    <row r="100" spans="6:6" x14ac:dyDescent="0.5">
      <c r="F100" s="1">
        <f t="shared" si="2"/>
        <v>0</v>
      </c>
    </row>
    <row r="101" spans="6:6" x14ac:dyDescent="0.5">
      <c r="F101" s="1">
        <f t="shared" si="2"/>
        <v>0</v>
      </c>
    </row>
    <row r="102" spans="6:6" x14ac:dyDescent="0.5">
      <c r="F102" s="1">
        <f t="shared" si="2"/>
        <v>0</v>
      </c>
    </row>
  </sheetData>
  <sortState ref="P1:Q28">
    <sortCondition ref="P1:P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8"/>
  <sheetViews>
    <sheetView topLeftCell="A72" workbookViewId="0">
      <selection sqref="A1:A88"/>
    </sheetView>
  </sheetViews>
  <sheetFormatPr baseColWidth="10" defaultRowHeight="14.35" x14ac:dyDescent="0.5"/>
  <sheetData>
    <row r="1" spans="1:1" x14ac:dyDescent="0.5">
      <c r="A1" t="s">
        <v>25</v>
      </c>
    </row>
    <row r="2" spans="1:1" x14ac:dyDescent="0.5">
      <c r="A2" t="s">
        <v>0</v>
      </c>
    </row>
    <row r="3" spans="1:1" x14ac:dyDescent="0.5">
      <c r="A3" t="s">
        <v>32</v>
      </c>
    </row>
    <row r="4" spans="1:1" x14ac:dyDescent="0.5">
      <c r="A4" t="s">
        <v>16</v>
      </c>
    </row>
    <row r="5" spans="1:1" x14ac:dyDescent="0.5">
      <c r="A5" t="s">
        <v>12</v>
      </c>
    </row>
    <row r="6" spans="1:1" x14ac:dyDescent="0.5">
      <c r="A6" t="s">
        <v>2</v>
      </c>
    </row>
    <row r="7" spans="1:1" x14ac:dyDescent="0.5">
      <c r="A7" t="s">
        <v>128</v>
      </c>
    </row>
    <row r="8" spans="1:1" x14ac:dyDescent="0.5">
      <c r="A8" t="s">
        <v>1</v>
      </c>
    </row>
    <row r="9" spans="1:1" x14ac:dyDescent="0.5">
      <c r="A9" t="s">
        <v>6</v>
      </c>
    </row>
    <row r="10" spans="1:1" x14ac:dyDescent="0.5">
      <c r="A10" t="s">
        <v>112</v>
      </c>
    </row>
    <row r="11" spans="1:1" x14ac:dyDescent="0.5">
      <c r="A11" t="s">
        <v>9</v>
      </c>
    </row>
    <row r="12" spans="1:1" x14ac:dyDescent="0.5">
      <c r="A12" t="s">
        <v>15</v>
      </c>
    </row>
    <row r="13" spans="1:1" x14ac:dyDescent="0.5">
      <c r="A13" t="s">
        <v>10</v>
      </c>
    </row>
    <row r="14" spans="1:1" x14ac:dyDescent="0.5">
      <c r="A14" t="s">
        <v>75</v>
      </c>
    </row>
    <row r="15" spans="1:1" x14ac:dyDescent="0.5">
      <c r="A15" t="s">
        <v>7</v>
      </c>
    </row>
    <row r="16" spans="1:1" x14ac:dyDescent="0.5">
      <c r="A16" t="s">
        <v>35</v>
      </c>
    </row>
    <row r="17" spans="1:1" x14ac:dyDescent="0.5">
      <c r="A17" t="s">
        <v>5</v>
      </c>
    </row>
    <row r="18" spans="1:1" x14ac:dyDescent="0.5">
      <c r="A18" t="s">
        <v>26</v>
      </c>
    </row>
    <row r="19" spans="1:1" x14ac:dyDescent="0.5">
      <c r="A19" t="s">
        <v>4</v>
      </c>
    </row>
    <row r="20" spans="1:1" x14ac:dyDescent="0.5">
      <c r="A20" t="s">
        <v>17</v>
      </c>
    </row>
    <row r="21" spans="1:1" x14ac:dyDescent="0.5">
      <c r="A21" t="s">
        <v>21</v>
      </c>
    </row>
    <row r="22" spans="1:1" x14ac:dyDescent="0.5">
      <c r="A22" t="s">
        <v>95</v>
      </c>
    </row>
    <row r="23" spans="1:1" x14ac:dyDescent="0.5">
      <c r="A23" t="s">
        <v>127</v>
      </c>
    </row>
    <row r="24" spans="1:1" x14ac:dyDescent="0.5">
      <c r="A24" t="s">
        <v>27</v>
      </c>
    </row>
    <row r="25" spans="1:1" x14ac:dyDescent="0.5">
      <c r="A25" t="s">
        <v>22</v>
      </c>
    </row>
    <row r="26" spans="1:1" x14ac:dyDescent="0.5">
      <c r="A26" t="s">
        <v>8</v>
      </c>
    </row>
    <row r="27" spans="1:1" x14ac:dyDescent="0.5">
      <c r="A27" t="s">
        <v>51</v>
      </c>
    </row>
    <row r="28" spans="1:1" x14ac:dyDescent="0.5">
      <c r="A28" t="s">
        <v>13</v>
      </c>
    </row>
    <row r="29" spans="1:1" x14ac:dyDescent="0.5">
      <c r="A29" t="s">
        <v>53</v>
      </c>
    </row>
    <row r="30" spans="1:1" x14ac:dyDescent="0.5">
      <c r="A30" s="92" t="s">
        <v>3</v>
      </c>
    </row>
    <row r="31" spans="1:1" x14ac:dyDescent="0.5">
      <c r="A31" t="s">
        <v>40</v>
      </c>
    </row>
    <row r="32" spans="1:1" x14ac:dyDescent="0.5">
      <c r="A32" t="s">
        <v>33</v>
      </c>
    </row>
    <row r="33" spans="1:1" x14ac:dyDescent="0.5">
      <c r="A33" t="s">
        <v>23</v>
      </c>
    </row>
    <row r="34" spans="1:1" x14ac:dyDescent="0.5">
      <c r="A34" t="s">
        <v>24</v>
      </c>
    </row>
    <row r="35" spans="1:1" x14ac:dyDescent="0.5">
      <c r="A35" s="92" t="s">
        <v>14</v>
      </c>
    </row>
    <row r="36" spans="1:1" x14ac:dyDescent="0.5">
      <c r="A36" t="s">
        <v>38</v>
      </c>
    </row>
    <row r="37" spans="1:1" x14ac:dyDescent="0.5">
      <c r="A37" s="92" t="s">
        <v>29</v>
      </c>
    </row>
    <row r="38" spans="1:1" x14ac:dyDescent="0.5">
      <c r="A38" t="s">
        <v>11</v>
      </c>
    </row>
    <row r="39" spans="1:1" x14ac:dyDescent="0.5">
      <c r="A39" s="92" t="s">
        <v>31</v>
      </c>
    </row>
    <row r="40" spans="1:1" x14ac:dyDescent="0.5">
      <c r="A40" t="s">
        <v>18</v>
      </c>
    </row>
    <row r="41" spans="1:1" x14ac:dyDescent="0.5">
      <c r="A41" t="s">
        <v>20</v>
      </c>
    </row>
    <row r="42" spans="1:1" x14ac:dyDescent="0.5">
      <c r="A42" s="92" t="s">
        <v>52</v>
      </c>
    </row>
    <row r="43" spans="1:1" x14ac:dyDescent="0.5">
      <c r="A43" s="92" t="s">
        <v>28</v>
      </c>
    </row>
    <row r="44" spans="1:1" x14ac:dyDescent="0.5">
      <c r="A44" t="s">
        <v>55</v>
      </c>
    </row>
    <row r="45" spans="1:1" x14ac:dyDescent="0.5">
      <c r="A45" s="92" t="s">
        <v>50</v>
      </c>
    </row>
    <row r="46" spans="1:1" x14ac:dyDescent="0.5">
      <c r="A46" t="s">
        <v>39</v>
      </c>
    </row>
    <row r="47" spans="1:1" x14ac:dyDescent="0.5">
      <c r="A47" s="92" t="s">
        <v>42</v>
      </c>
    </row>
    <row r="48" spans="1:1" x14ac:dyDescent="0.5">
      <c r="A48" t="s">
        <v>34</v>
      </c>
    </row>
    <row r="49" spans="1:1" x14ac:dyDescent="0.5">
      <c r="A49" s="92" t="s">
        <v>36</v>
      </c>
    </row>
    <row r="50" spans="1:1" x14ac:dyDescent="0.5">
      <c r="A50" t="s">
        <v>63</v>
      </c>
    </row>
    <row r="51" spans="1:1" x14ac:dyDescent="0.5">
      <c r="A51" s="92" t="s">
        <v>44</v>
      </c>
    </row>
    <row r="52" spans="1:1" x14ac:dyDescent="0.5">
      <c r="A52" t="s">
        <v>78</v>
      </c>
    </row>
    <row r="53" spans="1:1" x14ac:dyDescent="0.5">
      <c r="A53" s="92" t="s">
        <v>56</v>
      </c>
    </row>
    <row r="54" spans="1:1" x14ac:dyDescent="0.5">
      <c r="A54" t="s">
        <v>46</v>
      </c>
    </row>
    <row r="55" spans="1:1" x14ac:dyDescent="0.5">
      <c r="A55" s="92" t="s">
        <v>86</v>
      </c>
    </row>
    <row r="56" spans="1:1" x14ac:dyDescent="0.5">
      <c r="A56" t="s">
        <v>85</v>
      </c>
    </row>
    <row r="57" spans="1:1" x14ac:dyDescent="0.5">
      <c r="A57" s="92" t="s">
        <v>62</v>
      </c>
    </row>
    <row r="58" spans="1:1" x14ac:dyDescent="0.5">
      <c r="A58" t="s">
        <v>76</v>
      </c>
    </row>
    <row r="59" spans="1:1" x14ac:dyDescent="0.5">
      <c r="A59" s="92" t="s">
        <v>30</v>
      </c>
    </row>
    <row r="60" spans="1:1" x14ac:dyDescent="0.5">
      <c r="A60" t="s">
        <v>19</v>
      </c>
    </row>
    <row r="61" spans="1:1" x14ac:dyDescent="0.5">
      <c r="A61" s="92" t="s">
        <v>77</v>
      </c>
    </row>
    <row r="62" spans="1:1" x14ac:dyDescent="0.5">
      <c r="A62" t="s">
        <v>37</v>
      </c>
    </row>
    <row r="63" spans="1:1" x14ac:dyDescent="0.5">
      <c r="A63" s="92" t="s">
        <v>67</v>
      </c>
    </row>
    <row r="64" spans="1:1" x14ac:dyDescent="0.5">
      <c r="A64" t="s">
        <v>43</v>
      </c>
    </row>
    <row r="65" spans="1:1" x14ac:dyDescent="0.5">
      <c r="A65" s="92" t="s">
        <v>48</v>
      </c>
    </row>
    <row r="66" spans="1:1" x14ac:dyDescent="0.5">
      <c r="A66" t="s">
        <v>80</v>
      </c>
    </row>
    <row r="67" spans="1:1" x14ac:dyDescent="0.5">
      <c r="A67" s="92" t="s">
        <v>41</v>
      </c>
    </row>
    <row r="68" spans="1:1" x14ac:dyDescent="0.5">
      <c r="A68" t="s">
        <v>84</v>
      </c>
    </row>
    <row r="69" spans="1:1" x14ac:dyDescent="0.5">
      <c r="A69" s="92" t="s">
        <v>89</v>
      </c>
    </row>
    <row r="70" spans="1:1" x14ac:dyDescent="0.5">
      <c r="A70" t="s">
        <v>96</v>
      </c>
    </row>
    <row r="71" spans="1:1" x14ac:dyDescent="0.5">
      <c r="A71" s="92" t="s">
        <v>97</v>
      </c>
    </row>
    <row r="72" spans="1:1" x14ac:dyDescent="0.5">
      <c r="A72" t="s">
        <v>113</v>
      </c>
    </row>
    <row r="73" spans="1:1" x14ac:dyDescent="0.5">
      <c r="A73" s="92" t="s">
        <v>47</v>
      </c>
    </row>
    <row r="74" spans="1:1" x14ac:dyDescent="0.5">
      <c r="A74" t="s">
        <v>49</v>
      </c>
    </row>
    <row r="75" spans="1:1" x14ac:dyDescent="0.5">
      <c r="A75" s="92" t="s">
        <v>87</v>
      </c>
    </row>
    <row r="76" spans="1:1" x14ac:dyDescent="0.5">
      <c r="A76" t="s">
        <v>99</v>
      </c>
    </row>
    <row r="77" spans="1:1" x14ac:dyDescent="0.5">
      <c r="A77" s="92" t="s">
        <v>111</v>
      </c>
    </row>
    <row r="78" spans="1:1" x14ac:dyDescent="0.5">
      <c r="A78" t="s">
        <v>110</v>
      </c>
    </row>
    <row r="79" spans="1:1" x14ac:dyDescent="0.5">
      <c r="A79" t="s">
        <v>79</v>
      </c>
    </row>
    <row r="80" spans="1:1" x14ac:dyDescent="0.5">
      <c r="A80" s="92" t="s">
        <v>54</v>
      </c>
    </row>
    <row r="81" spans="1:1" x14ac:dyDescent="0.5">
      <c r="A81" t="s">
        <v>45</v>
      </c>
    </row>
    <row r="82" spans="1:1" x14ac:dyDescent="0.5">
      <c r="A82" s="92" t="s">
        <v>98</v>
      </c>
    </row>
    <row r="83" spans="1:1" x14ac:dyDescent="0.5">
      <c r="A83" t="s">
        <v>100</v>
      </c>
    </row>
    <row r="84" spans="1:1" x14ac:dyDescent="0.5">
      <c r="A84" s="92" t="s">
        <v>88</v>
      </c>
    </row>
    <row r="85" spans="1:1" x14ac:dyDescent="0.5">
      <c r="A85" t="s">
        <v>116</v>
      </c>
    </row>
    <row r="86" spans="1:1" x14ac:dyDescent="0.5">
      <c r="A86" s="92" t="s">
        <v>109</v>
      </c>
    </row>
    <row r="87" spans="1:1" x14ac:dyDescent="0.5">
      <c r="A87" t="s">
        <v>115</v>
      </c>
    </row>
    <row r="88" spans="1:1" x14ac:dyDescent="0.5">
      <c r="A88" s="92" t="s">
        <v>117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übersicht</vt:lpstr>
      <vt:lpstr>Übersicht Trainingsteiln.</vt:lpstr>
      <vt:lpstr>Dez. 2017</vt:lpstr>
      <vt:lpstr>Jan. 2018</vt:lpstr>
      <vt:lpstr>Feb. 2018</vt:lpstr>
      <vt:lpstr>Mrz. 2018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horning²gmx.ch</dc:creator>
  <cp:lastModifiedBy>horning²gmx.ch</cp:lastModifiedBy>
  <dcterms:created xsi:type="dcterms:W3CDTF">2017-12-10T18:52:18Z</dcterms:created>
  <dcterms:modified xsi:type="dcterms:W3CDTF">2018-03-03T17:13:53Z</dcterms:modified>
</cp:coreProperties>
</file>