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aCie/30. Regio Team /01. aktuelle Dokumente/"/>
    </mc:Choice>
  </mc:AlternateContent>
  <xr:revisionPtr revIDLastSave="0" documentId="12_ncr:500000_{570A0735-2B64-4E48-AA9E-E0AA22341C89}" xr6:coauthVersionLast="31" xr6:coauthVersionMax="31" xr10:uidLastSave="{00000000-0000-0000-0000-000000000000}"/>
  <bookViews>
    <workbookView xWindow="0" yWindow="0" windowWidth="28800" windowHeight="18000" activeTab="1" xr2:uid="{00000000-000D-0000-FFFF-FFFF00000000}"/>
  </bookViews>
  <sheets>
    <sheet name="übersicht" sheetId="3" r:id="rId1"/>
    <sheet name="Übersicht Trainingsteiln." sheetId="7" r:id="rId2"/>
    <sheet name="Dez. 2017" sheetId="1" r:id="rId3"/>
    <sheet name="Jan. 2018" sheetId="2" r:id="rId4"/>
    <sheet name="Feb. 2018" sheetId="4" r:id="rId5"/>
    <sheet name="Mrz. 2018" sheetId="5" r:id="rId6"/>
    <sheet name="Tabelle1" sheetId="8" r:id="rId7"/>
  </sheets>
  <externalReferences>
    <externalReference r:id="rId8"/>
  </externalReferences>
  <definedNames>
    <definedName name="_xlnm._FilterDatabase" localSheetId="2" hidden="1">'Dez. 2017'!$A$1:$E$70</definedName>
    <definedName name="_xlnm._FilterDatabase" localSheetId="4" hidden="1">'Feb. 2018'!$A$1:$F$67</definedName>
    <definedName name="_xlnm._FilterDatabase" localSheetId="3" hidden="1">'Jan. 2018'!$A$1:$E$72</definedName>
    <definedName name="_xlnm._FilterDatabase" localSheetId="1" hidden="1">'Übersicht Trainingsteiln.'!$A$1:$N$93</definedName>
    <definedName name="_xlnm.Print_Area" localSheetId="1">'Übersicht Trainingsteiln.'!$A$1:$N$91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7" l="1"/>
  <c r="K80" i="7"/>
  <c r="J80" i="7"/>
  <c r="I80" i="7"/>
  <c r="E80" i="7"/>
  <c r="D80" i="7"/>
  <c r="C80" i="7"/>
  <c r="B80" i="7"/>
  <c r="L91" i="7"/>
  <c r="K91" i="7"/>
  <c r="J91" i="7"/>
  <c r="I91" i="7"/>
  <c r="E91" i="7"/>
  <c r="D91" i="7"/>
  <c r="C91" i="7"/>
  <c r="B91" i="7"/>
  <c r="L90" i="7"/>
  <c r="K90" i="7"/>
  <c r="J90" i="7"/>
  <c r="I90" i="7"/>
  <c r="E90" i="7"/>
  <c r="D90" i="7"/>
  <c r="C90" i="7"/>
  <c r="B90" i="7"/>
  <c r="L89" i="7"/>
  <c r="K89" i="7"/>
  <c r="J89" i="7"/>
  <c r="I89" i="7"/>
  <c r="E89" i="7"/>
  <c r="D89" i="7"/>
  <c r="C89" i="7"/>
  <c r="B89" i="7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G90" i="7" l="1"/>
  <c r="H90" i="7" s="1"/>
  <c r="G91" i="7"/>
  <c r="H91" i="7" s="1"/>
  <c r="G89" i="7"/>
  <c r="H89" i="7" s="1"/>
  <c r="G80" i="7"/>
  <c r="H80" i="7" s="1"/>
  <c r="M89" i="7"/>
  <c r="M90" i="7"/>
  <c r="N90" i="7" s="1"/>
  <c r="M91" i="7"/>
  <c r="N91" i="7" s="1"/>
  <c r="M80" i="7"/>
  <c r="B88" i="7"/>
  <c r="C88" i="7"/>
  <c r="D88" i="7"/>
  <c r="E88" i="7"/>
  <c r="I88" i="7"/>
  <c r="J88" i="7"/>
  <c r="K88" i="7"/>
  <c r="L88" i="7"/>
  <c r="B74" i="7"/>
  <c r="C74" i="7"/>
  <c r="D74" i="7"/>
  <c r="E74" i="7"/>
  <c r="I74" i="7"/>
  <c r="J74" i="7"/>
  <c r="K74" i="7"/>
  <c r="L74" i="7"/>
  <c r="E3" i="7"/>
  <c r="E18" i="7"/>
  <c r="E7" i="7"/>
  <c r="E15" i="7"/>
  <c r="E19" i="7"/>
  <c r="E17" i="7"/>
  <c r="E4" i="7"/>
  <c r="E68" i="7"/>
  <c r="E21" i="7"/>
  <c r="E6" i="7"/>
  <c r="E36" i="7"/>
  <c r="E37" i="7"/>
  <c r="E5" i="7"/>
  <c r="E10" i="7"/>
  <c r="E31" i="7"/>
  <c r="E25" i="7"/>
  <c r="E14" i="7"/>
  <c r="E30" i="7"/>
  <c r="E9" i="7"/>
  <c r="E26" i="7"/>
  <c r="E16" i="7"/>
  <c r="E23" i="7"/>
  <c r="E24" i="7"/>
  <c r="E28" i="7"/>
  <c r="E8" i="7"/>
  <c r="E12" i="7"/>
  <c r="E20" i="7"/>
  <c r="E13" i="7"/>
  <c r="E29" i="7"/>
  <c r="E22" i="7"/>
  <c r="E34" i="7"/>
  <c r="E32" i="7"/>
  <c r="E33" i="7"/>
  <c r="E27" i="7"/>
  <c r="E38" i="7"/>
  <c r="E35" i="7"/>
  <c r="E45" i="7"/>
  <c r="E39" i="7"/>
  <c r="E46" i="7"/>
  <c r="E40" i="7"/>
  <c r="E41" i="7"/>
  <c r="E47" i="7"/>
  <c r="E42" i="7"/>
  <c r="E43" i="7"/>
  <c r="E52" i="7"/>
  <c r="E49" i="7"/>
  <c r="E53" i="7"/>
  <c r="E54" i="7"/>
  <c r="E44" i="7"/>
  <c r="E51" i="7"/>
  <c r="E50" i="7"/>
  <c r="E48" i="7"/>
  <c r="E55" i="7"/>
  <c r="E56" i="7"/>
  <c r="E59" i="7"/>
  <c r="E57" i="7"/>
  <c r="E63" i="7"/>
  <c r="E64" i="7"/>
  <c r="E65" i="7"/>
  <c r="E58" i="7"/>
  <c r="E69" i="7"/>
  <c r="E70" i="7"/>
  <c r="E66" i="7"/>
  <c r="E71" i="7"/>
  <c r="E72" i="7"/>
  <c r="E67" i="7"/>
  <c r="E73" i="7"/>
  <c r="E60" i="7"/>
  <c r="E61" i="7"/>
  <c r="E75" i="7"/>
  <c r="E76" i="7"/>
  <c r="E62" i="7"/>
  <c r="E77" i="7"/>
  <c r="E78" i="7"/>
  <c r="E79" i="7"/>
  <c r="E81" i="7"/>
  <c r="E82" i="7"/>
  <c r="E83" i="7"/>
  <c r="E84" i="7"/>
  <c r="E85" i="7"/>
  <c r="E86" i="7"/>
  <c r="E87" i="7"/>
  <c r="N80" i="7" l="1"/>
  <c r="N89" i="7"/>
  <c r="G74" i="7"/>
  <c r="H74" i="7" s="1"/>
  <c r="M74" i="7"/>
  <c r="M88" i="7"/>
  <c r="G88" i="7"/>
  <c r="H88" i="7" s="1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C3" i="5"/>
  <c r="F3" i="5" s="1"/>
  <c r="C4" i="5"/>
  <c r="F4" i="5" s="1"/>
  <c r="C5" i="5"/>
  <c r="F5" i="5" s="1"/>
  <c r="C6" i="5"/>
  <c r="F6" i="5" s="1"/>
  <c r="C7" i="5"/>
  <c r="F7" i="5" s="1"/>
  <c r="C8" i="5"/>
  <c r="F8" i="5" s="1"/>
  <c r="C9" i="5"/>
  <c r="F9" i="5" s="1"/>
  <c r="C10" i="5"/>
  <c r="F10" i="5" s="1"/>
  <c r="C11" i="5"/>
  <c r="F11" i="5" s="1"/>
  <c r="C12" i="5"/>
  <c r="F12" i="5" s="1"/>
  <c r="C13" i="5"/>
  <c r="F13" i="5" s="1"/>
  <c r="C14" i="5"/>
  <c r="F14" i="5" s="1"/>
  <c r="C15" i="5"/>
  <c r="F15" i="5" s="1"/>
  <c r="C16" i="5"/>
  <c r="F16" i="5" s="1"/>
  <c r="C17" i="5"/>
  <c r="F17" i="5" s="1"/>
  <c r="C18" i="5"/>
  <c r="F18" i="5" s="1"/>
  <c r="C19" i="5"/>
  <c r="F19" i="5" s="1"/>
  <c r="C20" i="5"/>
  <c r="F20" i="5" s="1"/>
  <c r="C21" i="5"/>
  <c r="F21" i="5" s="1"/>
  <c r="C22" i="5"/>
  <c r="F22" i="5" s="1"/>
  <c r="C23" i="5"/>
  <c r="F23" i="5" s="1"/>
  <c r="C24" i="5"/>
  <c r="F24" i="5" s="1"/>
  <c r="C25" i="5"/>
  <c r="F25" i="5" s="1"/>
  <c r="C26" i="5"/>
  <c r="F26" i="5" s="1"/>
  <c r="C27" i="5"/>
  <c r="F27" i="5" s="1"/>
  <c r="C28" i="5"/>
  <c r="F28" i="5" s="1"/>
  <c r="C2" i="5"/>
  <c r="F2" i="5" s="1"/>
  <c r="F67" i="4"/>
  <c r="F2" i="7"/>
  <c r="J3" i="7"/>
  <c r="J18" i="7"/>
  <c r="J7" i="7"/>
  <c r="J15" i="7"/>
  <c r="J19" i="7"/>
  <c r="J17" i="7"/>
  <c r="J4" i="7"/>
  <c r="J68" i="7"/>
  <c r="J21" i="7"/>
  <c r="J6" i="7"/>
  <c r="J36" i="7"/>
  <c r="J37" i="7"/>
  <c r="J5" i="7"/>
  <c r="J10" i="7"/>
  <c r="J31" i="7"/>
  <c r="J25" i="7"/>
  <c r="J14" i="7"/>
  <c r="J30" i="7"/>
  <c r="J9" i="7"/>
  <c r="J26" i="7"/>
  <c r="J16" i="7"/>
  <c r="J23" i="7"/>
  <c r="J24" i="7"/>
  <c r="J28" i="7"/>
  <c r="J8" i="7"/>
  <c r="J12" i="7"/>
  <c r="J20" i="7"/>
  <c r="J13" i="7"/>
  <c r="J29" i="7"/>
  <c r="J22" i="7"/>
  <c r="J34" i="7"/>
  <c r="J32" i="7"/>
  <c r="J33" i="7"/>
  <c r="J27" i="7"/>
  <c r="J38" i="7"/>
  <c r="J35" i="7"/>
  <c r="J45" i="7"/>
  <c r="J39" i="7"/>
  <c r="J46" i="7"/>
  <c r="J40" i="7"/>
  <c r="J41" i="7"/>
  <c r="J47" i="7"/>
  <c r="J42" i="7"/>
  <c r="J43" i="7"/>
  <c r="J52" i="7"/>
  <c r="J49" i="7"/>
  <c r="J53" i="7"/>
  <c r="J54" i="7"/>
  <c r="J44" i="7"/>
  <c r="J51" i="7"/>
  <c r="J50" i="7"/>
  <c r="J48" i="7"/>
  <c r="J55" i="7"/>
  <c r="J56" i="7"/>
  <c r="J59" i="7"/>
  <c r="J57" i="7"/>
  <c r="J63" i="7"/>
  <c r="J64" i="7"/>
  <c r="J65" i="7"/>
  <c r="J58" i="7"/>
  <c r="J69" i="7"/>
  <c r="J70" i="7"/>
  <c r="J66" i="7"/>
  <c r="J71" i="7"/>
  <c r="J72" i="7"/>
  <c r="J67" i="7"/>
  <c r="J73" i="7"/>
  <c r="J60" i="7"/>
  <c r="J61" i="7"/>
  <c r="J75" i="7"/>
  <c r="J76" i="7"/>
  <c r="J62" i="7"/>
  <c r="J77" i="7"/>
  <c r="J78" i="7"/>
  <c r="J79" i="7"/>
  <c r="J81" i="7"/>
  <c r="J82" i="7"/>
  <c r="J83" i="7"/>
  <c r="J84" i="7"/>
  <c r="J85" i="7"/>
  <c r="J86" i="7"/>
  <c r="J87" i="7"/>
  <c r="J11" i="7"/>
  <c r="I3" i="7"/>
  <c r="K3" i="7"/>
  <c r="L3" i="7"/>
  <c r="I18" i="7"/>
  <c r="K18" i="7"/>
  <c r="L18" i="7"/>
  <c r="I7" i="7"/>
  <c r="K7" i="7"/>
  <c r="L7" i="7"/>
  <c r="I15" i="7"/>
  <c r="K15" i="7"/>
  <c r="L15" i="7"/>
  <c r="I19" i="7"/>
  <c r="K19" i="7"/>
  <c r="L19" i="7"/>
  <c r="I17" i="7"/>
  <c r="K17" i="7"/>
  <c r="L17" i="7"/>
  <c r="I4" i="7"/>
  <c r="K4" i="7"/>
  <c r="L4" i="7"/>
  <c r="I68" i="7"/>
  <c r="K68" i="7"/>
  <c r="L68" i="7"/>
  <c r="I21" i="7"/>
  <c r="K21" i="7"/>
  <c r="L21" i="7"/>
  <c r="I6" i="7"/>
  <c r="K6" i="7"/>
  <c r="L6" i="7"/>
  <c r="I36" i="7"/>
  <c r="K36" i="7"/>
  <c r="L36" i="7"/>
  <c r="I37" i="7"/>
  <c r="K37" i="7"/>
  <c r="L37" i="7"/>
  <c r="I5" i="7"/>
  <c r="K5" i="7"/>
  <c r="L5" i="7"/>
  <c r="I10" i="7"/>
  <c r="K10" i="7"/>
  <c r="L10" i="7"/>
  <c r="I31" i="7"/>
  <c r="K31" i="7"/>
  <c r="L31" i="7"/>
  <c r="I25" i="7"/>
  <c r="K25" i="7"/>
  <c r="L25" i="7"/>
  <c r="I14" i="7"/>
  <c r="K14" i="7"/>
  <c r="L14" i="7"/>
  <c r="I30" i="7"/>
  <c r="K30" i="7"/>
  <c r="L30" i="7"/>
  <c r="I9" i="7"/>
  <c r="K9" i="7"/>
  <c r="L9" i="7"/>
  <c r="I26" i="7"/>
  <c r="K26" i="7"/>
  <c r="L26" i="7"/>
  <c r="I16" i="7"/>
  <c r="K16" i="7"/>
  <c r="L16" i="7"/>
  <c r="I23" i="7"/>
  <c r="K23" i="7"/>
  <c r="L23" i="7"/>
  <c r="I24" i="7"/>
  <c r="K24" i="7"/>
  <c r="L24" i="7"/>
  <c r="I28" i="7"/>
  <c r="K28" i="7"/>
  <c r="L28" i="7"/>
  <c r="I8" i="7"/>
  <c r="K8" i="7"/>
  <c r="L8" i="7"/>
  <c r="I12" i="7"/>
  <c r="K12" i="7"/>
  <c r="L12" i="7"/>
  <c r="I20" i="7"/>
  <c r="K20" i="7"/>
  <c r="L20" i="7"/>
  <c r="I13" i="7"/>
  <c r="K13" i="7"/>
  <c r="L13" i="7"/>
  <c r="I29" i="7"/>
  <c r="K29" i="7"/>
  <c r="L29" i="7"/>
  <c r="I22" i="7"/>
  <c r="K22" i="7"/>
  <c r="L22" i="7"/>
  <c r="I34" i="7"/>
  <c r="K34" i="7"/>
  <c r="L34" i="7"/>
  <c r="I32" i="7"/>
  <c r="K32" i="7"/>
  <c r="L32" i="7"/>
  <c r="I33" i="7"/>
  <c r="K33" i="7"/>
  <c r="L33" i="7"/>
  <c r="I27" i="7"/>
  <c r="K27" i="7"/>
  <c r="L27" i="7"/>
  <c r="I38" i="7"/>
  <c r="K38" i="7"/>
  <c r="L38" i="7"/>
  <c r="I35" i="7"/>
  <c r="K35" i="7"/>
  <c r="L35" i="7"/>
  <c r="I45" i="7"/>
  <c r="K45" i="7"/>
  <c r="L45" i="7"/>
  <c r="I39" i="7"/>
  <c r="K39" i="7"/>
  <c r="L39" i="7"/>
  <c r="I46" i="7"/>
  <c r="K46" i="7"/>
  <c r="L46" i="7"/>
  <c r="I40" i="7"/>
  <c r="K40" i="7"/>
  <c r="L40" i="7"/>
  <c r="I41" i="7"/>
  <c r="K41" i="7"/>
  <c r="L41" i="7"/>
  <c r="I47" i="7"/>
  <c r="K47" i="7"/>
  <c r="L47" i="7"/>
  <c r="I42" i="7"/>
  <c r="K42" i="7"/>
  <c r="L42" i="7"/>
  <c r="I43" i="7"/>
  <c r="K43" i="7"/>
  <c r="L43" i="7"/>
  <c r="I52" i="7"/>
  <c r="K52" i="7"/>
  <c r="L52" i="7"/>
  <c r="I49" i="7"/>
  <c r="K49" i="7"/>
  <c r="L49" i="7"/>
  <c r="I53" i="7"/>
  <c r="K53" i="7"/>
  <c r="L53" i="7"/>
  <c r="I54" i="7"/>
  <c r="K54" i="7"/>
  <c r="L54" i="7"/>
  <c r="I44" i="7"/>
  <c r="K44" i="7"/>
  <c r="L44" i="7"/>
  <c r="I51" i="7"/>
  <c r="K51" i="7"/>
  <c r="L51" i="7"/>
  <c r="I50" i="7"/>
  <c r="K50" i="7"/>
  <c r="L50" i="7"/>
  <c r="I48" i="7"/>
  <c r="K48" i="7"/>
  <c r="L48" i="7"/>
  <c r="I55" i="7"/>
  <c r="K55" i="7"/>
  <c r="L55" i="7"/>
  <c r="I56" i="7"/>
  <c r="K56" i="7"/>
  <c r="L56" i="7"/>
  <c r="I59" i="7"/>
  <c r="K59" i="7"/>
  <c r="L59" i="7"/>
  <c r="I57" i="7"/>
  <c r="K57" i="7"/>
  <c r="L57" i="7"/>
  <c r="I63" i="7"/>
  <c r="K63" i="7"/>
  <c r="L63" i="7"/>
  <c r="I64" i="7"/>
  <c r="K64" i="7"/>
  <c r="L64" i="7"/>
  <c r="I65" i="7"/>
  <c r="K65" i="7"/>
  <c r="L65" i="7"/>
  <c r="I58" i="7"/>
  <c r="K58" i="7"/>
  <c r="L58" i="7"/>
  <c r="I69" i="7"/>
  <c r="K69" i="7"/>
  <c r="L69" i="7"/>
  <c r="I70" i="7"/>
  <c r="K70" i="7"/>
  <c r="L70" i="7"/>
  <c r="I66" i="7"/>
  <c r="K66" i="7"/>
  <c r="L66" i="7"/>
  <c r="I71" i="7"/>
  <c r="K71" i="7"/>
  <c r="L71" i="7"/>
  <c r="I72" i="7"/>
  <c r="K72" i="7"/>
  <c r="L72" i="7"/>
  <c r="I67" i="7"/>
  <c r="K67" i="7"/>
  <c r="L67" i="7"/>
  <c r="I73" i="7"/>
  <c r="K73" i="7"/>
  <c r="L73" i="7"/>
  <c r="I60" i="7"/>
  <c r="K60" i="7"/>
  <c r="L60" i="7"/>
  <c r="I61" i="7"/>
  <c r="K61" i="7"/>
  <c r="L61" i="7"/>
  <c r="I75" i="7"/>
  <c r="K75" i="7"/>
  <c r="L75" i="7"/>
  <c r="I76" i="7"/>
  <c r="K76" i="7"/>
  <c r="L76" i="7"/>
  <c r="I62" i="7"/>
  <c r="K62" i="7"/>
  <c r="L62" i="7"/>
  <c r="I77" i="7"/>
  <c r="K77" i="7"/>
  <c r="L77" i="7"/>
  <c r="I78" i="7"/>
  <c r="K78" i="7"/>
  <c r="L78" i="7"/>
  <c r="I79" i="7"/>
  <c r="K79" i="7"/>
  <c r="L79" i="7"/>
  <c r="I81" i="7"/>
  <c r="K81" i="7"/>
  <c r="L81" i="7"/>
  <c r="I82" i="7"/>
  <c r="K82" i="7"/>
  <c r="L82" i="7"/>
  <c r="I83" i="7"/>
  <c r="K83" i="7"/>
  <c r="L83" i="7"/>
  <c r="I84" i="7"/>
  <c r="K84" i="7"/>
  <c r="L84" i="7"/>
  <c r="I85" i="7"/>
  <c r="K85" i="7"/>
  <c r="L85" i="7"/>
  <c r="I86" i="7"/>
  <c r="K86" i="7"/>
  <c r="L86" i="7"/>
  <c r="I87" i="7"/>
  <c r="K87" i="7"/>
  <c r="L87" i="7"/>
  <c r="L11" i="7"/>
  <c r="K11" i="7"/>
  <c r="I11" i="7"/>
  <c r="D87" i="7"/>
  <c r="C87" i="7"/>
  <c r="B87" i="7"/>
  <c r="D86" i="7"/>
  <c r="C86" i="7"/>
  <c r="B86" i="7"/>
  <c r="D85" i="7"/>
  <c r="C85" i="7"/>
  <c r="B85" i="7"/>
  <c r="D84" i="7"/>
  <c r="C84" i="7"/>
  <c r="B84" i="7"/>
  <c r="D83" i="7"/>
  <c r="C83" i="7"/>
  <c r="B83" i="7"/>
  <c r="D82" i="7"/>
  <c r="C82" i="7"/>
  <c r="B82" i="7"/>
  <c r="D81" i="7"/>
  <c r="C81" i="7"/>
  <c r="B81" i="7"/>
  <c r="D79" i="7"/>
  <c r="C79" i="7"/>
  <c r="B79" i="7"/>
  <c r="D78" i="7"/>
  <c r="C78" i="7"/>
  <c r="B78" i="7"/>
  <c r="D77" i="7"/>
  <c r="C77" i="7"/>
  <c r="B77" i="7"/>
  <c r="D62" i="7"/>
  <c r="C62" i="7"/>
  <c r="B62" i="7"/>
  <c r="D76" i="7"/>
  <c r="C76" i="7"/>
  <c r="B76" i="7"/>
  <c r="D75" i="7"/>
  <c r="C75" i="7"/>
  <c r="B75" i="7"/>
  <c r="D61" i="7"/>
  <c r="C61" i="7"/>
  <c r="B61" i="7"/>
  <c r="D60" i="7"/>
  <c r="C60" i="7"/>
  <c r="B60" i="7"/>
  <c r="D73" i="7"/>
  <c r="C73" i="7"/>
  <c r="B73" i="7"/>
  <c r="D67" i="7"/>
  <c r="C67" i="7"/>
  <c r="B67" i="7"/>
  <c r="D72" i="7"/>
  <c r="C72" i="7"/>
  <c r="B72" i="7"/>
  <c r="D71" i="7"/>
  <c r="C71" i="7"/>
  <c r="B71" i="7"/>
  <c r="D66" i="7"/>
  <c r="C66" i="7"/>
  <c r="B66" i="7"/>
  <c r="D70" i="7"/>
  <c r="C70" i="7"/>
  <c r="B70" i="7"/>
  <c r="D69" i="7"/>
  <c r="C69" i="7"/>
  <c r="B69" i="7"/>
  <c r="D58" i="7"/>
  <c r="C58" i="7"/>
  <c r="B58" i="7"/>
  <c r="D65" i="7"/>
  <c r="C65" i="7"/>
  <c r="B65" i="7"/>
  <c r="D64" i="7"/>
  <c r="C64" i="7"/>
  <c r="B64" i="7"/>
  <c r="D63" i="7"/>
  <c r="C63" i="7"/>
  <c r="B63" i="7"/>
  <c r="D57" i="7"/>
  <c r="C57" i="7"/>
  <c r="B57" i="7"/>
  <c r="D59" i="7"/>
  <c r="C59" i="7"/>
  <c r="B59" i="7"/>
  <c r="D56" i="7"/>
  <c r="C56" i="7"/>
  <c r="B56" i="7"/>
  <c r="D55" i="7"/>
  <c r="C55" i="7"/>
  <c r="B55" i="7"/>
  <c r="D48" i="7"/>
  <c r="C48" i="7"/>
  <c r="B48" i="7"/>
  <c r="D50" i="7"/>
  <c r="C50" i="7"/>
  <c r="B50" i="7"/>
  <c r="D51" i="7"/>
  <c r="C51" i="7"/>
  <c r="B51" i="7"/>
  <c r="D44" i="7"/>
  <c r="C44" i="7"/>
  <c r="B44" i="7"/>
  <c r="D54" i="7"/>
  <c r="C54" i="7"/>
  <c r="B54" i="7"/>
  <c r="D53" i="7"/>
  <c r="C53" i="7"/>
  <c r="B53" i="7"/>
  <c r="D49" i="7"/>
  <c r="C49" i="7"/>
  <c r="B49" i="7"/>
  <c r="D52" i="7"/>
  <c r="C52" i="7"/>
  <c r="B52" i="7"/>
  <c r="D43" i="7"/>
  <c r="C43" i="7"/>
  <c r="B43" i="7"/>
  <c r="D42" i="7"/>
  <c r="C42" i="7"/>
  <c r="B42" i="7"/>
  <c r="D47" i="7"/>
  <c r="C47" i="7"/>
  <c r="B47" i="7"/>
  <c r="D41" i="7"/>
  <c r="C41" i="7"/>
  <c r="B41" i="7"/>
  <c r="D40" i="7"/>
  <c r="C40" i="7"/>
  <c r="B40" i="7"/>
  <c r="D46" i="7"/>
  <c r="C46" i="7"/>
  <c r="B46" i="7"/>
  <c r="D39" i="7"/>
  <c r="C39" i="7"/>
  <c r="B39" i="7"/>
  <c r="D45" i="7"/>
  <c r="C45" i="7"/>
  <c r="B45" i="7"/>
  <c r="D35" i="7"/>
  <c r="C35" i="7"/>
  <c r="B35" i="7"/>
  <c r="D38" i="7"/>
  <c r="C38" i="7"/>
  <c r="B38" i="7"/>
  <c r="D27" i="7"/>
  <c r="C27" i="7"/>
  <c r="B27" i="7"/>
  <c r="D33" i="7"/>
  <c r="C33" i="7"/>
  <c r="B33" i="7"/>
  <c r="D32" i="7"/>
  <c r="C32" i="7"/>
  <c r="B32" i="7"/>
  <c r="D34" i="7"/>
  <c r="C34" i="7"/>
  <c r="B34" i="7"/>
  <c r="D22" i="7"/>
  <c r="C22" i="7"/>
  <c r="B22" i="7"/>
  <c r="D29" i="7"/>
  <c r="C29" i="7"/>
  <c r="B29" i="7"/>
  <c r="D13" i="7"/>
  <c r="C13" i="7"/>
  <c r="B13" i="7"/>
  <c r="D20" i="7"/>
  <c r="C20" i="7"/>
  <c r="B20" i="7"/>
  <c r="D12" i="7"/>
  <c r="C12" i="7"/>
  <c r="B12" i="7"/>
  <c r="D8" i="7"/>
  <c r="C8" i="7"/>
  <c r="B8" i="7"/>
  <c r="D28" i="7"/>
  <c r="C28" i="7"/>
  <c r="B28" i="7"/>
  <c r="D24" i="7"/>
  <c r="C24" i="7"/>
  <c r="B24" i="7"/>
  <c r="D23" i="7"/>
  <c r="C23" i="7"/>
  <c r="B23" i="7"/>
  <c r="D16" i="7"/>
  <c r="C16" i="7"/>
  <c r="B16" i="7"/>
  <c r="D26" i="7"/>
  <c r="C26" i="7"/>
  <c r="B26" i="7"/>
  <c r="D9" i="7"/>
  <c r="C9" i="7"/>
  <c r="B9" i="7"/>
  <c r="D30" i="7"/>
  <c r="C30" i="7"/>
  <c r="B30" i="7"/>
  <c r="D14" i="7"/>
  <c r="C14" i="7"/>
  <c r="B14" i="7"/>
  <c r="D25" i="7"/>
  <c r="C25" i="7"/>
  <c r="B25" i="7"/>
  <c r="D31" i="7"/>
  <c r="C31" i="7"/>
  <c r="B31" i="7"/>
  <c r="D10" i="7"/>
  <c r="C10" i="7"/>
  <c r="B10" i="7"/>
  <c r="D5" i="7"/>
  <c r="C5" i="7"/>
  <c r="B5" i="7"/>
  <c r="D37" i="7"/>
  <c r="C37" i="7"/>
  <c r="B37" i="7"/>
  <c r="D36" i="7"/>
  <c r="C36" i="7"/>
  <c r="B36" i="7"/>
  <c r="D6" i="7"/>
  <c r="C6" i="7"/>
  <c r="B6" i="7"/>
  <c r="D21" i="7"/>
  <c r="C21" i="7"/>
  <c r="B21" i="7"/>
  <c r="D68" i="7"/>
  <c r="C68" i="7"/>
  <c r="B68" i="7"/>
  <c r="D4" i="7"/>
  <c r="C4" i="7"/>
  <c r="B4" i="7"/>
  <c r="D17" i="7"/>
  <c r="C17" i="7"/>
  <c r="B17" i="7"/>
  <c r="D19" i="7"/>
  <c r="C19" i="7"/>
  <c r="B19" i="7"/>
  <c r="D15" i="7"/>
  <c r="C15" i="7"/>
  <c r="B15" i="7"/>
  <c r="D7" i="7"/>
  <c r="C7" i="7"/>
  <c r="B7" i="7"/>
  <c r="D18" i="7"/>
  <c r="C18" i="7"/>
  <c r="B18" i="7"/>
  <c r="D3" i="7"/>
  <c r="C3" i="7"/>
  <c r="B3" i="7"/>
  <c r="E11" i="7"/>
  <c r="E2" i="7" s="1"/>
  <c r="D11" i="7"/>
  <c r="C11" i="7"/>
  <c r="B11" i="7"/>
  <c r="N74" i="7" l="1"/>
  <c r="N88" i="7"/>
  <c r="D2" i="7"/>
  <c r="M77" i="7"/>
  <c r="M61" i="7"/>
  <c r="M41" i="7"/>
  <c r="M6" i="7"/>
  <c r="M78" i="7"/>
  <c r="M75" i="7"/>
  <c r="M67" i="7"/>
  <c r="M64" i="7"/>
  <c r="M49" i="7"/>
  <c r="M47" i="7"/>
  <c r="M12" i="7"/>
  <c r="M36" i="7"/>
  <c r="L2" i="7"/>
  <c r="K2" i="7"/>
  <c r="M85" i="7"/>
  <c r="M81" i="7"/>
  <c r="M62" i="7"/>
  <c r="J2" i="7"/>
  <c r="C2" i="7"/>
  <c r="M11" i="7"/>
  <c r="M87" i="7"/>
  <c r="M79" i="7"/>
  <c r="M76" i="7"/>
  <c r="M53" i="7"/>
  <c r="M42" i="7"/>
  <c r="M20" i="7"/>
  <c r="M25" i="7"/>
  <c r="M34" i="7"/>
  <c r="M26" i="7"/>
  <c r="B2" i="7"/>
  <c r="M46" i="7"/>
  <c r="M3" i="7"/>
  <c r="M71" i="7"/>
  <c r="M58" i="7"/>
  <c r="M54" i="7"/>
  <c r="M28" i="7"/>
  <c r="I2" i="7"/>
  <c r="M56" i="7"/>
  <c r="M55" i="7"/>
  <c r="M8" i="7"/>
  <c r="M83" i="7"/>
  <c r="M24" i="7"/>
  <c r="M70" i="7"/>
  <c r="M51" i="7"/>
  <c r="M15" i="7"/>
  <c r="M65" i="7"/>
  <c r="M38" i="7"/>
  <c r="M4" i="7"/>
  <c r="M86" i="7"/>
  <c r="G11" i="7"/>
  <c r="G7" i="7"/>
  <c r="H7" i="7" s="1"/>
  <c r="G15" i="7"/>
  <c r="H15" i="7" s="1"/>
  <c r="G19" i="7"/>
  <c r="H19" i="7" s="1"/>
  <c r="G17" i="7"/>
  <c r="H17" i="7" s="1"/>
  <c r="G4" i="7"/>
  <c r="H4" i="7" s="1"/>
  <c r="G68" i="7"/>
  <c r="H68" i="7" s="1"/>
  <c r="G21" i="7"/>
  <c r="H21" i="7" s="1"/>
  <c r="G6" i="7"/>
  <c r="H6" i="7" s="1"/>
  <c r="G36" i="7"/>
  <c r="H36" i="7" s="1"/>
  <c r="G37" i="7"/>
  <c r="H37" i="7" s="1"/>
  <c r="G5" i="7"/>
  <c r="H5" i="7" s="1"/>
  <c r="G10" i="7"/>
  <c r="H10" i="7" s="1"/>
  <c r="G31" i="7"/>
  <c r="H31" i="7" s="1"/>
  <c r="G25" i="7"/>
  <c r="H25" i="7" s="1"/>
  <c r="G14" i="7"/>
  <c r="H14" i="7" s="1"/>
  <c r="G30" i="7"/>
  <c r="H30" i="7" s="1"/>
  <c r="G9" i="7"/>
  <c r="H9" i="7" s="1"/>
  <c r="G26" i="7"/>
  <c r="H26" i="7" s="1"/>
  <c r="G16" i="7"/>
  <c r="H16" i="7" s="1"/>
  <c r="G23" i="7"/>
  <c r="H23" i="7" s="1"/>
  <c r="G24" i="7"/>
  <c r="H24" i="7" s="1"/>
  <c r="G28" i="7"/>
  <c r="H28" i="7" s="1"/>
  <c r="G8" i="7"/>
  <c r="H8" i="7" s="1"/>
  <c r="G12" i="7"/>
  <c r="H12" i="7" s="1"/>
  <c r="G20" i="7"/>
  <c r="H20" i="7" s="1"/>
  <c r="G13" i="7"/>
  <c r="H13" i="7" s="1"/>
  <c r="G29" i="7"/>
  <c r="H29" i="7" s="1"/>
  <c r="G22" i="7"/>
  <c r="H22" i="7" s="1"/>
  <c r="G34" i="7"/>
  <c r="H34" i="7" s="1"/>
  <c r="G32" i="7"/>
  <c r="H32" i="7" s="1"/>
  <c r="G33" i="7"/>
  <c r="H33" i="7" s="1"/>
  <c r="G27" i="7"/>
  <c r="H27" i="7" s="1"/>
  <c r="G38" i="7"/>
  <c r="H38" i="7" s="1"/>
  <c r="G35" i="7"/>
  <c r="H35" i="7" s="1"/>
  <c r="G45" i="7"/>
  <c r="H45" i="7" s="1"/>
  <c r="G39" i="7"/>
  <c r="H39" i="7" s="1"/>
  <c r="G46" i="7"/>
  <c r="H46" i="7" s="1"/>
  <c r="G40" i="7"/>
  <c r="H40" i="7" s="1"/>
  <c r="G41" i="7"/>
  <c r="H41" i="7" s="1"/>
  <c r="G47" i="7"/>
  <c r="H47" i="7" s="1"/>
  <c r="G42" i="7"/>
  <c r="H42" i="7" s="1"/>
  <c r="G43" i="7"/>
  <c r="H43" i="7" s="1"/>
  <c r="G52" i="7"/>
  <c r="H52" i="7" s="1"/>
  <c r="G49" i="7"/>
  <c r="H49" i="7" s="1"/>
  <c r="G53" i="7"/>
  <c r="H53" i="7" s="1"/>
  <c r="G54" i="7"/>
  <c r="H54" i="7" s="1"/>
  <c r="G44" i="7"/>
  <c r="H44" i="7" s="1"/>
  <c r="G51" i="7"/>
  <c r="H51" i="7" s="1"/>
  <c r="G50" i="7"/>
  <c r="H50" i="7" s="1"/>
  <c r="G48" i="7"/>
  <c r="H48" i="7" s="1"/>
  <c r="G55" i="7"/>
  <c r="H55" i="7" s="1"/>
  <c r="G56" i="7"/>
  <c r="H56" i="7" s="1"/>
  <c r="G59" i="7"/>
  <c r="H59" i="7" s="1"/>
  <c r="G57" i="7"/>
  <c r="H57" i="7" s="1"/>
  <c r="G63" i="7"/>
  <c r="H63" i="7" s="1"/>
  <c r="G64" i="7"/>
  <c r="H64" i="7" s="1"/>
  <c r="G65" i="7"/>
  <c r="H65" i="7" s="1"/>
  <c r="G58" i="7"/>
  <c r="H58" i="7" s="1"/>
  <c r="G69" i="7"/>
  <c r="H69" i="7" s="1"/>
  <c r="G70" i="7"/>
  <c r="H70" i="7" s="1"/>
  <c r="G66" i="7"/>
  <c r="H66" i="7" s="1"/>
  <c r="G71" i="7"/>
  <c r="H71" i="7" s="1"/>
  <c r="G72" i="7"/>
  <c r="H72" i="7" s="1"/>
  <c r="G67" i="7"/>
  <c r="H67" i="7" s="1"/>
  <c r="G73" i="7"/>
  <c r="H73" i="7" s="1"/>
  <c r="G60" i="7"/>
  <c r="H60" i="7" s="1"/>
  <c r="G61" i="7"/>
  <c r="H61" i="7" s="1"/>
  <c r="G75" i="7"/>
  <c r="H75" i="7" s="1"/>
  <c r="G76" i="7"/>
  <c r="H76" i="7" s="1"/>
  <c r="G62" i="7"/>
  <c r="H62" i="7" s="1"/>
  <c r="G77" i="7"/>
  <c r="H77" i="7" s="1"/>
  <c r="G78" i="7"/>
  <c r="H78" i="7" s="1"/>
  <c r="G79" i="7"/>
  <c r="H79" i="7" s="1"/>
  <c r="G81" i="7"/>
  <c r="H81" i="7" s="1"/>
  <c r="G82" i="7"/>
  <c r="H82" i="7" s="1"/>
  <c r="G83" i="7"/>
  <c r="H83" i="7" s="1"/>
  <c r="G84" i="7"/>
  <c r="H84" i="7" s="1"/>
  <c r="G85" i="7"/>
  <c r="H85" i="7" s="1"/>
  <c r="G86" i="7"/>
  <c r="H86" i="7" s="1"/>
  <c r="G87" i="7"/>
  <c r="H87" i="7" s="1"/>
  <c r="M72" i="7"/>
  <c r="G3" i="7"/>
  <c r="H3" i="7" s="1"/>
  <c r="G18" i="7"/>
  <c r="H18" i="7" s="1"/>
  <c r="M82" i="7"/>
  <c r="M73" i="7"/>
  <c r="M69" i="7"/>
  <c r="M59" i="7"/>
  <c r="M44" i="7"/>
  <c r="M43" i="7"/>
  <c r="M39" i="7"/>
  <c r="M45" i="7"/>
  <c r="M32" i="7"/>
  <c r="M23" i="7"/>
  <c r="M16" i="7"/>
  <c r="M14" i="7"/>
  <c r="M37" i="7"/>
  <c r="M17" i="7"/>
  <c r="M18" i="7"/>
  <c r="M84" i="7"/>
  <c r="M60" i="7"/>
  <c r="M66" i="7"/>
  <c r="M57" i="7"/>
  <c r="M50" i="7"/>
  <c r="M40" i="7"/>
  <c r="M27" i="7"/>
  <c r="M33" i="7"/>
  <c r="M13" i="7"/>
  <c r="M9" i="7"/>
  <c r="M30" i="7"/>
  <c r="M5" i="7"/>
  <c r="M68" i="7"/>
  <c r="M7" i="7"/>
  <c r="M63" i="7"/>
  <c r="M48" i="7"/>
  <c r="M52" i="7"/>
  <c r="M35" i="7"/>
  <c r="M22" i="7"/>
  <c r="M29" i="7"/>
  <c r="M31" i="7"/>
  <c r="M10" i="7"/>
  <c r="M21" i="7"/>
  <c r="M19" i="7"/>
  <c r="H3" i="5"/>
  <c r="E17" i="3" s="1"/>
  <c r="H2" i="5"/>
  <c r="E18" i="3" s="1"/>
  <c r="C1" i="5"/>
  <c r="H2" i="4"/>
  <c r="D18" i="3" s="1"/>
  <c r="J2" i="4"/>
  <c r="J4" i="4" s="1"/>
  <c r="J1" i="4"/>
  <c r="C1" i="4"/>
  <c r="C13" i="3"/>
  <c r="B8" i="3"/>
  <c r="N81" i="7" l="1"/>
  <c r="N54" i="7"/>
  <c r="N79" i="7"/>
  <c r="N20" i="7"/>
  <c r="N75" i="7"/>
  <c r="N51" i="7"/>
  <c r="N3" i="7"/>
  <c r="N77" i="7"/>
  <c r="N8" i="7"/>
  <c r="N78" i="7"/>
  <c r="N49" i="7"/>
  <c r="N47" i="7"/>
  <c r="N61" i="7"/>
  <c r="N67" i="7"/>
  <c r="N12" i="7"/>
  <c r="N41" i="7"/>
  <c r="N85" i="7"/>
  <c r="N6" i="7"/>
  <c r="N64" i="7"/>
  <c r="N36" i="7"/>
  <c r="N4" i="7"/>
  <c r="N62" i="7"/>
  <c r="N53" i="7"/>
  <c r="N76" i="7"/>
  <c r="N25" i="7"/>
  <c r="N86" i="7"/>
  <c r="N71" i="7"/>
  <c r="N87" i="7"/>
  <c r="N42" i="7"/>
  <c r="N58" i="7"/>
  <c r="N56" i="7"/>
  <c r="N28" i="7"/>
  <c r="N34" i="7"/>
  <c r="N55" i="7"/>
  <c r="N65" i="7"/>
  <c r="N46" i="7"/>
  <c r="N24" i="7"/>
  <c r="N26" i="7"/>
  <c r="H11" i="7"/>
  <c r="G2" i="7"/>
  <c r="N38" i="7"/>
  <c r="M2" i="7"/>
  <c r="N83" i="7"/>
  <c r="N70" i="7"/>
  <c r="N15" i="7"/>
  <c r="N82" i="7"/>
  <c r="N72" i="7"/>
  <c r="N18" i="7"/>
  <c r="N27" i="7"/>
  <c r="N22" i="7"/>
  <c r="N23" i="7"/>
  <c r="N31" i="7"/>
  <c r="N39" i="7"/>
  <c r="N69" i="7"/>
  <c r="N63" i="7"/>
  <c r="N44" i="7"/>
  <c r="N52" i="7"/>
  <c r="N45" i="7"/>
  <c r="N33" i="7"/>
  <c r="N29" i="7"/>
  <c r="N16" i="7"/>
  <c r="N30" i="7"/>
  <c r="N10" i="7"/>
  <c r="N17" i="7"/>
  <c r="N7" i="7"/>
  <c r="N60" i="7"/>
  <c r="N57" i="7"/>
  <c r="N48" i="7"/>
  <c r="N43" i="7"/>
  <c r="N40" i="7"/>
  <c r="N35" i="7"/>
  <c r="N32" i="7"/>
  <c r="N13" i="7"/>
  <c r="N14" i="7"/>
  <c r="N5" i="7"/>
  <c r="N21" i="7"/>
  <c r="N9" i="7"/>
  <c r="N84" i="7"/>
  <c r="N73" i="7"/>
  <c r="N66" i="7"/>
  <c r="N59" i="7"/>
  <c r="N50" i="7"/>
  <c r="N37" i="7"/>
  <c r="N68" i="7"/>
  <c r="N19" i="7"/>
  <c r="C64" i="4"/>
  <c r="F64" i="4" s="1"/>
  <c r="C65" i="4"/>
  <c r="F65" i="4" s="1"/>
  <c r="C66" i="4"/>
  <c r="F66" i="4" s="1"/>
  <c r="C61" i="4"/>
  <c r="F61" i="4" s="1"/>
  <c r="C62" i="4"/>
  <c r="F62" i="4" s="1"/>
  <c r="C63" i="4"/>
  <c r="F63" i="4" s="1"/>
  <c r="H8" i="3"/>
  <c r="C44" i="4"/>
  <c r="F44" i="4" s="1"/>
  <c r="C48" i="4"/>
  <c r="F48" i="4" s="1"/>
  <c r="C56" i="4"/>
  <c r="F56" i="4" s="1"/>
  <c r="C60" i="4"/>
  <c r="F60" i="4" s="1"/>
  <c r="C20" i="4"/>
  <c r="F20" i="4" s="1"/>
  <c r="C24" i="4"/>
  <c r="F24" i="4" s="1"/>
  <c r="C28" i="4"/>
  <c r="F28" i="4" s="1"/>
  <c r="C32" i="4"/>
  <c r="F32" i="4" s="1"/>
  <c r="C36" i="4"/>
  <c r="F36" i="4" s="1"/>
  <c r="C40" i="4"/>
  <c r="F40" i="4" s="1"/>
  <c r="C45" i="4"/>
  <c r="F45" i="4" s="1"/>
  <c r="C49" i="4"/>
  <c r="F49" i="4" s="1"/>
  <c r="C53" i="4"/>
  <c r="F53" i="4" s="1"/>
  <c r="C57" i="4"/>
  <c r="F57" i="4" s="1"/>
  <c r="C17" i="4"/>
  <c r="F17" i="4" s="1"/>
  <c r="C21" i="4"/>
  <c r="F21" i="4" s="1"/>
  <c r="C25" i="4"/>
  <c r="F25" i="4" s="1"/>
  <c r="C29" i="4"/>
  <c r="F29" i="4" s="1"/>
  <c r="C33" i="4"/>
  <c r="F33" i="4" s="1"/>
  <c r="C37" i="4"/>
  <c r="F37" i="4" s="1"/>
  <c r="C41" i="4"/>
  <c r="F41" i="4" s="1"/>
  <c r="C46" i="4"/>
  <c r="F46" i="4" s="1"/>
  <c r="C50" i="4"/>
  <c r="F50" i="4" s="1"/>
  <c r="C54" i="4"/>
  <c r="F54" i="4" s="1"/>
  <c r="C58" i="4"/>
  <c r="F58" i="4" s="1"/>
  <c r="C18" i="4"/>
  <c r="F18" i="4" s="1"/>
  <c r="C22" i="4"/>
  <c r="F22" i="4" s="1"/>
  <c r="C26" i="4"/>
  <c r="F26" i="4" s="1"/>
  <c r="C30" i="4"/>
  <c r="F30" i="4" s="1"/>
  <c r="C34" i="4"/>
  <c r="F34" i="4" s="1"/>
  <c r="C38" i="4"/>
  <c r="F38" i="4" s="1"/>
  <c r="C42" i="4"/>
  <c r="F42" i="4" s="1"/>
  <c r="C43" i="4"/>
  <c r="F43" i="4" s="1"/>
  <c r="C47" i="4"/>
  <c r="F47" i="4" s="1"/>
  <c r="C51" i="4"/>
  <c r="F51" i="4" s="1"/>
  <c r="C55" i="4"/>
  <c r="F55" i="4" s="1"/>
  <c r="C59" i="4"/>
  <c r="F59" i="4" s="1"/>
  <c r="C19" i="4"/>
  <c r="F19" i="4" s="1"/>
  <c r="C23" i="4"/>
  <c r="F23" i="4" s="1"/>
  <c r="C27" i="4"/>
  <c r="F27" i="4" s="1"/>
  <c r="C31" i="4"/>
  <c r="F31" i="4" s="1"/>
  <c r="C35" i="4"/>
  <c r="F35" i="4" s="1"/>
  <c r="C39" i="4"/>
  <c r="F39" i="4" s="1"/>
  <c r="C8" i="4"/>
  <c r="F8" i="4" s="1"/>
  <c r="C12" i="4"/>
  <c r="F12" i="4" s="1"/>
  <c r="C16" i="4"/>
  <c r="F16" i="4" s="1"/>
  <c r="C5" i="4"/>
  <c r="F5" i="4" s="1"/>
  <c r="C9" i="4"/>
  <c r="F9" i="4" s="1"/>
  <c r="C13" i="4"/>
  <c r="F13" i="4" s="1"/>
  <c r="C2" i="4"/>
  <c r="F2" i="4" s="1"/>
  <c r="C3" i="4"/>
  <c r="F3" i="4" s="1"/>
  <c r="C6" i="4"/>
  <c r="F6" i="4" s="1"/>
  <c r="C10" i="4"/>
  <c r="F10" i="4" s="1"/>
  <c r="C14" i="4"/>
  <c r="F14" i="4" s="1"/>
  <c r="C4" i="4"/>
  <c r="F4" i="4" s="1"/>
  <c r="C7" i="4"/>
  <c r="F7" i="4" s="1"/>
  <c r="C11" i="4"/>
  <c r="F11" i="4" s="1"/>
  <c r="C15" i="4"/>
  <c r="F15" i="4" s="1"/>
  <c r="D12" i="3"/>
  <c r="D13" i="3" s="1"/>
  <c r="H3" i="4" l="1"/>
  <c r="D17" i="3" s="1"/>
  <c r="N11" i="7"/>
  <c r="N2" i="7" s="1"/>
  <c r="H2" i="7"/>
  <c r="H1" i="4"/>
  <c r="E12" i="3"/>
  <c r="E13" i="3" s="1"/>
  <c r="F12" i="3" s="1"/>
  <c r="F13" i="3" s="1"/>
  <c r="H2" i="2" l="1"/>
  <c r="C18" i="3" s="1"/>
  <c r="H2" i="1"/>
  <c r="B18" i="3" s="1"/>
  <c r="H18" i="3" l="1"/>
  <c r="C4" i="3"/>
  <c r="J2" i="2" l="1"/>
  <c r="J1" i="2" l="1"/>
  <c r="M1" i="5" l="1"/>
  <c r="M1" i="1"/>
  <c r="M1" i="2"/>
  <c r="J1" i="1" l="1"/>
  <c r="B4" i="3" l="1"/>
  <c r="C1" i="2" l="1"/>
  <c r="C1" i="1"/>
  <c r="E4" i="3"/>
  <c r="J2" i="5"/>
  <c r="J4" i="5" s="1"/>
  <c r="E5" i="3" s="1"/>
  <c r="J1" i="5"/>
  <c r="E2" i="3" s="1"/>
  <c r="D5" i="3"/>
  <c r="D2" i="3"/>
  <c r="C10" i="2"/>
  <c r="F10" i="2" s="1"/>
  <c r="J4" i="2"/>
  <c r="C5" i="3" s="1"/>
  <c r="C2" i="3"/>
  <c r="C6" i="2" l="1"/>
  <c r="F6" i="2" s="1"/>
  <c r="C72" i="2"/>
  <c r="F72" i="2" s="1"/>
  <c r="C3" i="2"/>
  <c r="F3" i="2" s="1"/>
  <c r="C70" i="2"/>
  <c r="F70" i="2" s="1"/>
  <c r="C71" i="2"/>
  <c r="F71" i="2" s="1"/>
  <c r="C63" i="2"/>
  <c r="F63" i="2" s="1"/>
  <c r="C67" i="2"/>
  <c r="F67" i="2" s="1"/>
  <c r="C65" i="2"/>
  <c r="F65" i="2" s="1"/>
  <c r="C64" i="2"/>
  <c r="F64" i="2" s="1"/>
  <c r="C68" i="2"/>
  <c r="F68" i="2" s="1"/>
  <c r="C69" i="2"/>
  <c r="F69" i="2" s="1"/>
  <c r="C66" i="2"/>
  <c r="F66" i="2" s="1"/>
  <c r="C62" i="2"/>
  <c r="F62" i="2" s="1"/>
  <c r="C7" i="2"/>
  <c r="F7" i="2" s="1"/>
  <c r="C8" i="2"/>
  <c r="F8" i="2" s="1"/>
  <c r="C4" i="2"/>
  <c r="F4" i="2" s="1"/>
  <c r="C2" i="2"/>
  <c r="F2" i="2" s="1"/>
  <c r="C5" i="2"/>
  <c r="F5" i="2" s="1"/>
  <c r="C9" i="2"/>
  <c r="F9" i="2" s="1"/>
  <c r="C13" i="2"/>
  <c r="F13" i="2" s="1"/>
  <c r="C17" i="2"/>
  <c r="F17" i="2" s="1"/>
  <c r="C14" i="2"/>
  <c r="F14" i="2" s="1"/>
  <c r="C15" i="2"/>
  <c r="F15" i="2" s="1"/>
  <c r="C19" i="2"/>
  <c r="F19" i="2" s="1"/>
  <c r="C23" i="2"/>
  <c r="F23" i="2" s="1"/>
  <c r="C27" i="2"/>
  <c r="F27" i="2" s="1"/>
  <c r="C31" i="2"/>
  <c r="F31" i="2" s="1"/>
  <c r="C35" i="2"/>
  <c r="F35" i="2" s="1"/>
  <c r="C39" i="2"/>
  <c r="F39" i="2" s="1"/>
  <c r="C43" i="2"/>
  <c r="F43" i="2" s="1"/>
  <c r="C47" i="2"/>
  <c r="F47" i="2" s="1"/>
  <c r="C51" i="2"/>
  <c r="F51" i="2" s="1"/>
  <c r="C55" i="2"/>
  <c r="F55" i="2" s="1"/>
  <c r="C20" i="2"/>
  <c r="F20" i="2" s="1"/>
  <c r="C24" i="2"/>
  <c r="F24" i="2" s="1"/>
  <c r="C28" i="2"/>
  <c r="F28" i="2" s="1"/>
  <c r="C32" i="2"/>
  <c r="F32" i="2" s="1"/>
  <c r="C36" i="2"/>
  <c r="F36" i="2" s="1"/>
  <c r="C40" i="2"/>
  <c r="F40" i="2" s="1"/>
  <c r="C44" i="2"/>
  <c r="F44" i="2" s="1"/>
  <c r="C48" i="2"/>
  <c r="F48" i="2" s="1"/>
  <c r="C52" i="2"/>
  <c r="F52" i="2" s="1"/>
  <c r="C56" i="2"/>
  <c r="F56" i="2" s="1"/>
  <c r="C59" i="2"/>
  <c r="F59" i="2" s="1"/>
  <c r="C21" i="2"/>
  <c r="F21" i="2" s="1"/>
  <c r="C25" i="2"/>
  <c r="F25" i="2" s="1"/>
  <c r="C29" i="2"/>
  <c r="F29" i="2" s="1"/>
  <c r="C33" i="2"/>
  <c r="F33" i="2" s="1"/>
  <c r="C37" i="2"/>
  <c r="F37" i="2" s="1"/>
  <c r="C41" i="2"/>
  <c r="F41" i="2" s="1"/>
  <c r="C45" i="2"/>
  <c r="F45" i="2" s="1"/>
  <c r="C49" i="2"/>
  <c r="F49" i="2" s="1"/>
  <c r="C53" i="2"/>
  <c r="F53" i="2" s="1"/>
  <c r="C57" i="2"/>
  <c r="F57" i="2" s="1"/>
  <c r="C60" i="2"/>
  <c r="F60" i="2" s="1"/>
  <c r="C18" i="2"/>
  <c r="F18" i="2" s="1"/>
  <c r="C22" i="2"/>
  <c r="F22" i="2" s="1"/>
  <c r="C26" i="2"/>
  <c r="F26" i="2" s="1"/>
  <c r="C30" i="2"/>
  <c r="F30" i="2" s="1"/>
  <c r="C34" i="2"/>
  <c r="F34" i="2" s="1"/>
  <c r="C38" i="2"/>
  <c r="F38" i="2" s="1"/>
  <c r="C42" i="2"/>
  <c r="F42" i="2" s="1"/>
  <c r="C46" i="2"/>
  <c r="F46" i="2" s="1"/>
  <c r="C50" i="2"/>
  <c r="F50" i="2" s="1"/>
  <c r="C54" i="2"/>
  <c r="F54" i="2" s="1"/>
  <c r="C58" i="2"/>
  <c r="F58" i="2" s="1"/>
  <c r="C61" i="2"/>
  <c r="F61" i="2" s="1"/>
  <c r="C16" i="2"/>
  <c r="F16" i="2" s="1"/>
  <c r="C11" i="2"/>
  <c r="F11" i="2" s="1"/>
  <c r="G4" i="3"/>
  <c r="E3" i="3"/>
  <c r="D3" i="3"/>
  <c r="H4" i="3"/>
  <c r="C64" i="1"/>
  <c r="F64" i="1" s="1"/>
  <c r="C65" i="1"/>
  <c r="F65" i="1" s="1"/>
  <c r="C66" i="1"/>
  <c r="F66" i="1" s="1"/>
  <c r="C46" i="1"/>
  <c r="F46" i="1" s="1"/>
  <c r="C50" i="1"/>
  <c r="F50" i="1" s="1"/>
  <c r="C54" i="1"/>
  <c r="F54" i="1" s="1"/>
  <c r="C52" i="1"/>
  <c r="F52" i="1" s="1"/>
  <c r="C53" i="1"/>
  <c r="F53" i="1" s="1"/>
  <c r="C57" i="1"/>
  <c r="F57" i="1" s="1"/>
  <c r="C47" i="1"/>
  <c r="F47" i="1" s="1"/>
  <c r="C51" i="1"/>
  <c r="F51" i="1" s="1"/>
  <c r="C55" i="1"/>
  <c r="F55" i="1" s="1"/>
  <c r="C48" i="1"/>
  <c r="F48" i="1" s="1"/>
  <c r="C56" i="1"/>
  <c r="F56" i="1" s="1"/>
  <c r="C49" i="1"/>
  <c r="F49" i="1" s="1"/>
  <c r="C12" i="2"/>
  <c r="F12" i="2" s="1"/>
  <c r="C3" i="3"/>
  <c r="J2" i="1"/>
  <c r="B2" i="3"/>
  <c r="G2" i="3" s="1"/>
  <c r="H3" i="2" l="1"/>
  <c r="C17" i="3" s="1"/>
  <c r="H1" i="2"/>
  <c r="C6" i="3" s="1"/>
  <c r="H1" i="5"/>
  <c r="E6" i="3" s="1"/>
  <c r="D6" i="3"/>
  <c r="J4" i="1"/>
  <c r="B5" i="3" s="1"/>
  <c r="G5" i="3" s="1"/>
  <c r="B3" i="3"/>
  <c r="G3" i="3" s="1"/>
  <c r="C58" i="1"/>
  <c r="F58" i="1" s="1"/>
  <c r="C62" i="1"/>
  <c r="F62" i="1" s="1"/>
  <c r="C3" i="1"/>
  <c r="F3" i="1" s="1"/>
  <c r="C4" i="1"/>
  <c r="F4" i="1" s="1"/>
  <c r="C5" i="1"/>
  <c r="F5" i="1" s="1"/>
  <c r="C6" i="1"/>
  <c r="F6" i="1" s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3" i="1"/>
  <c r="F13" i="1" s="1"/>
  <c r="C14" i="1"/>
  <c r="F14" i="1" s="1"/>
  <c r="C15" i="1"/>
  <c r="F15" i="1" s="1"/>
  <c r="C16" i="1"/>
  <c r="F16" i="1" s="1"/>
  <c r="C17" i="1"/>
  <c r="F17" i="1" s="1"/>
  <c r="C18" i="1"/>
  <c r="F18" i="1" s="1"/>
  <c r="C19" i="1"/>
  <c r="F19" i="1" s="1"/>
  <c r="C20" i="1"/>
  <c r="F20" i="1" s="1"/>
  <c r="C21" i="1"/>
  <c r="F21" i="1" s="1"/>
  <c r="C63" i="1"/>
  <c r="F63" i="1" s="1"/>
  <c r="C22" i="1"/>
  <c r="F22" i="1" s="1"/>
  <c r="C59" i="1"/>
  <c r="F59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29" i="1"/>
  <c r="F29" i="1" s="1"/>
  <c r="C30" i="1"/>
  <c r="F30" i="1" s="1"/>
  <c r="C60" i="1"/>
  <c r="F6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39" i="1"/>
  <c r="F39" i="1" s="1"/>
  <c r="C61" i="1"/>
  <c r="F61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2" i="1"/>
  <c r="F2" i="1" s="1"/>
  <c r="C9" i="3" l="1"/>
  <c r="C10" i="3"/>
  <c r="E9" i="3"/>
  <c r="E10" i="3"/>
  <c r="D9" i="3"/>
  <c r="D10" i="3"/>
  <c r="H3" i="1"/>
  <c r="B17" i="3" s="1"/>
  <c r="H17" i="3" s="1"/>
  <c r="H3" i="3"/>
  <c r="H1" i="1"/>
  <c r="B6" i="3" s="1"/>
  <c r="G6" i="3" s="1"/>
  <c r="B10" i="3" l="1"/>
  <c r="G10" i="3" s="1"/>
  <c r="B9" i="3"/>
  <c r="G9" i="3" s="1"/>
  <c r="H6" i="3"/>
  <c r="H9" i="3" l="1"/>
  <c r="C14" i="3"/>
  <c r="D14" i="3"/>
  <c r="E14" i="3"/>
</calcChain>
</file>

<file path=xl/sharedStrings.xml><?xml version="1.0" encoding="utf-8"?>
<sst xmlns="http://schemas.openxmlformats.org/spreadsheetml/2006/main" count="605" uniqueCount="134">
  <si>
    <t>Anna Seger</t>
  </si>
  <si>
    <t>Janne Büscher</t>
  </si>
  <si>
    <t>Finja Mangler</t>
  </si>
  <si>
    <t>Lavinia Horning</t>
  </si>
  <si>
    <t>Moritz Weis</t>
  </si>
  <si>
    <t>Moritz Möllers</t>
  </si>
  <si>
    <t>Jona Böhler</t>
  </si>
  <si>
    <t>Mirco Ludwig</t>
  </si>
  <si>
    <t>Thomas Isele</t>
  </si>
  <si>
    <t>Justus Seger</t>
  </si>
  <si>
    <t>Maja Schilling</t>
  </si>
  <si>
    <t>Ole Giese</t>
  </si>
  <si>
    <t>Felix Kimpel</t>
  </si>
  <si>
    <t>Lilly Roser</t>
  </si>
  <si>
    <t>Moritz Wiesler</t>
  </si>
  <si>
    <t>Lina Ruf</t>
  </si>
  <si>
    <t>Dennis Möllinger</t>
  </si>
  <si>
    <t>Nele Büssing</t>
  </si>
  <si>
    <t>Lisa Froese</t>
  </si>
  <si>
    <t>Lilly Wiesler</t>
  </si>
  <si>
    <t>Chiara Horning</t>
  </si>
  <si>
    <t>Paula Krämer</t>
  </si>
  <si>
    <t>Robin Holz</t>
  </si>
  <si>
    <t>Luisa Seifritz</t>
  </si>
  <si>
    <t>Ari Walz</t>
  </si>
  <si>
    <t>Alika Will</t>
  </si>
  <si>
    <t>Moritz Waibel</t>
  </si>
  <si>
    <t>Ramon Franz</t>
  </si>
  <si>
    <t>Bela Walz</t>
  </si>
  <si>
    <t>Paul Schirrmeister</t>
  </si>
  <si>
    <t>Luca Hummel</t>
  </si>
  <si>
    <t>Sophie Hummel</t>
  </si>
  <si>
    <t>Ann-Katrin Schwietale</t>
  </si>
  <si>
    <t>Valentin Ruh</t>
  </si>
  <si>
    <t>Tobias Würth</t>
  </si>
  <si>
    <t>Moritz Krämer</t>
  </si>
  <si>
    <t>Moritz Hummel</t>
  </si>
  <si>
    <t>Romi Herrmann</t>
  </si>
  <si>
    <t>Charlotte von Maltzahn</t>
  </si>
  <si>
    <t>Pius Burger</t>
  </si>
  <si>
    <t>Greta Hecht</t>
  </si>
  <si>
    <t>Lina Herrmann</t>
  </si>
  <si>
    <t>Matteo Burger</t>
  </si>
  <si>
    <t>Johanna Koch</t>
  </si>
  <si>
    <t>Leon Thoma</t>
  </si>
  <si>
    <t>Yannis Althauser</t>
  </si>
  <si>
    <t>Noah Mecklenburg</t>
  </si>
  <si>
    <t>Leon Laule</t>
  </si>
  <si>
    <t>Vanessa Möllinger</t>
  </si>
  <si>
    <t>Wilson Klausmann</t>
  </si>
  <si>
    <t>Josef Gutmann</t>
  </si>
  <si>
    <t>Tim Behringer</t>
  </si>
  <si>
    <t>Leo Scherer</t>
  </si>
  <si>
    <t>Sophia Stahl</t>
  </si>
  <si>
    <t>Merlin Weiler</t>
  </si>
  <si>
    <t>Jan Hecht</t>
  </si>
  <si>
    <t>Paulina Fingerle</t>
  </si>
  <si>
    <t>Name</t>
  </si>
  <si>
    <t>Total</t>
  </si>
  <si>
    <t>#Training</t>
  </si>
  <si>
    <t>Kinder im Training:</t>
  </si>
  <si>
    <t>Training Teilnahme:</t>
  </si>
  <si>
    <t>Julian Fingerle</t>
  </si>
  <si>
    <t>Franziska Sauter</t>
  </si>
  <si>
    <t>Kinder pro Training (Durschn.):</t>
  </si>
  <si>
    <t>Schneetraining im Dezember:</t>
  </si>
  <si>
    <t>Schneetraining pro Monat:</t>
  </si>
  <si>
    <t>Mika Knöll</t>
  </si>
  <si>
    <t>Einnahmen</t>
  </si>
  <si>
    <t>Schneetraining im Mrz:</t>
  </si>
  <si>
    <t>Schneetraining im Feb:</t>
  </si>
  <si>
    <t>Schneetraining im Jan.:</t>
  </si>
  <si>
    <t>Training Geb.</t>
  </si>
  <si>
    <t>Ausgaben für Trainer:</t>
  </si>
  <si>
    <t>Budget SVS</t>
  </si>
  <si>
    <t>Max Schilling</t>
  </si>
  <si>
    <t>Janina Franz</t>
  </si>
  <si>
    <t>Lino Paradelo Heineke</t>
  </si>
  <si>
    <t>Pirmin Burger</t>
  </si>
  <si>
    <t>Oskar Scherer</t>
  </si>
  <si>
    <t>Robin Seifritz</t>
  </si>
  <si>
    <t>Durschn./Monat</t>
  </si>
  <si>
    <t>Trainer Ausgaben:</t>
  </si>
  <si>
    <t>Ausgaben Trainer - Train. Geb.</t>
  </si>
  <si>
    <t>Patrick Bolle</t>
  </si>
  <si>
    <t>Henri von Maltzahn</t>
  </si>
  <si>
    <t>Tobias Sigwart</t>
  </si>
  <si>
    <t>Christoph Sigwart</t>
  </si>
  <si>
    <t>Annalisa Valasek</t>
  </si>
  <si>
    <t>Jakob Baum</t>
  </si>
  <si>
    <t>Kto.:</t>
  </si>
  <si>
    <t>Blz.:</t>
  </si>
  <si>
    <t>680 501 01</t>
  </si>
  <si>
    <t>IBAN:</t>
  </si>
  <si>
    <t>DE35 6805 0101 0013 7987 32</t>
  </si>
  <si>
    <t>Pauline Kimpel</t>
  </si>
  <si>
    <t>Nele Hug</t>
  </si>
  <si>
    <t>Jannes Mecklenburg</t>
  </si>
  <si>
    <t>Lina-Marie Schwietale</t>
  </si>
  <si>
    <t>Electra Weiler</t>
  </si>
  <si>
    <t>Maja Böhler</t>
  </si>
  <si>
    <t>Bezahlt</t>
  </si>
  <si>
    <t>Betrag</t>
  </si>
  <si>
    <t>offen</t>
  </si>
  <si>
    <t>Offen</t>
  </si>
  <si>
    <t>Offfen</t>
  </si>
  <si>
    <t>Einnahmen % von Train.Kosten</t>
  </si>
  <si>
    <t>Rest Budget SVS</t>
  </si>
  <si>
    <t>Rest Budget incl. Train Geb.</t>
  </si>
  <si>
    <t>Moritz Rombach</t>
  </si>
  <si>
    <t>Lotti Braith</t>
  </si>
  <si>
    <t>Max Braith</t>
  </si>
  <si>
    <t>Jule Büssing</t>
  </si>
  <si>
    <t>Lennard Sauter</t>
  </si>
  <si>
    <t>Kto. Regio West - Mathias Hecht / bei Sparkasse Freiburg</t>
  </si>
  <si>
    <t>Dieter Andris</t>
  </si>
  <si>
    <t>Wolfgang Burger</t>
  </si>
  <si>
    <t>Berno Willmann</t>
  </si>
  <si>
    <t>Dez 17</t>
  </si>
  <si>
    <t>Jan 18</t>
  </si>
  <si>
    <t>Feb 18</t>
  </si>
  <si>
    <t>Mrz 18</t>
  </si>
  <si>
    <t>Apr 18</t>
  </si>
  <si>
    <t>Bez. Dez 17</t>
  </si>
  <si>
    <t>Bez. Jan. 18</t>
  </si>
  <si>
    <t>Bez. Feb. 18</t>
  </si>
  <si>
    <t>Bez. Mrz 18</t>
  </si>
  <si>
    <t>Ralf Seifritz</t>
  </si>
  <si>
    <t>Georg Höflinger</t>
  </si>
  <si>
    <t>Silas Söllner</t>
  </si>
  <si>
    <t>Finn-Luis Ammerer</t>
  </si>
  <si>
    <t>Michael Seifritz</t>
  </si>
  <si>
    <t>Nils Baumann</t>
  </si>
  <si>
    <t>Laura Disch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</si>
</sst>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333333"/>
      <name val="Helvetica Neue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0" fillId="0" borderId="3" xfId="0" applyBorder="1"/>
    <xf numFmtId="0" fontId="0" fillId="4" borderId="4" xfId="0" applyFill="1" applyBorder="1"/>
    <xf numFmtId="0" fontId="0" fillId="4" borderId="5" xfId="0" applyFill="1" applyBorder="1"/>
    <xf numFmtId="1" fontId="0" fillId="4" borderId="5" xfId="0" applyNumberFormat="1" applyFill="1" applyBorder="1"/>
    <xf numFmtId="165" fontId="2" fillId="3" borderId="6" xfId="0" applyNumberFormat="1" applyFont="1" applyFill="1" applyBorder="1"/>
    <xf numFmtId="0" fontId="2" fillId="2" borderId="7" xfId="0" applyFont="1" applyFill="1" applyBorder="1"/>
    <xf numFmtId="17" fontId="2" fillId="2" borderId="7" xfId="0" applyNumberFormat="1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5" borderId="16" xfId="1" applyFont="1" applyFill="1" applyBorder="1" applyAlignment="1">
      <alignment horizontal="center"/>
    </xf>
    <xf numFmtId="164" fontId="0" fillId="5" borderId="13" xfId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5" borderId="14" xfId="1" applyFont="1" applyFill="1" applyBorder="1" applyAlignment="1">
      <alignment horizontal="center"/>
    </xf>
    <xf numFmtId="0" fontId="2" fillId="5" borderId="10" xfId="0" applyFont="1" applyFill="1" applyBorder="1"/>
    <xf numFmtId="0" fontId="2" fillId="0" borderId="10" xfId="0" applyFont="1" applyBorder="1"/>
    <xf numFmtId="0" fontId="2" fillId="5" borderId="12" xfId="0" applyFont="1" applyFill="1" applyBorder="1"/>
    <xf numFmtId="1" fontId="2" fillId="0" borderId="11" xfId="0" applyNumberFormat="1" applyFont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0" fontId="0" fillId="0" borderId="15" xfId="0" applyBorder="1"/>
    <xf numFmtId="165" fontId="0" fillId="0" borderId="11" xfId="2" applyNumberFormat="1" applyFont="1" applyBorder="1"/>
    <xf numFmtId="0" fontId="0" fillId="0" borderId="16" xfId="0" applyBorder="1"/>
    <xf numFmtId="165" fontId="0" fillId="0" borderId="14" xfId="2" applyNumberFormat="1" applyFont="1" applyBorder="1"/>
    <xf numFmtId="0" fontId="2" fillId="6" borderId="17" xfId="0" applyFont="1" applyFill="1" applyBorder="1"/>
    <xf numFmtId="165" fontId="2" fillId="6" borderId="18" xfId="2" applyNumberFormat="1" applyFont="1" applyFill="1" applyBorder="1"/>
    <xf numFmtId="164" fontId="2" fillId="0" borderId="11" xfId="1" applyFont="1" applyBorder="1" applyAlignment="1">
      <alignment horizontal="center"/>
    </xf>
    <xf numFmtId="9" fontId="0" fillId="5" borderId="15" xfId="2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5" borderId="7" xfId="0" applyFont="1" applyFill="1" applyBorder="1"/>
    <xf numFmtId="165" fontId="0" fillId="5" borderId="17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4" fontId="2" fillId="5" borderId="18" xfId="1" applyFont="1" applyFill="1" applyBorder="1" applyAlignment="1">
      <alignment horizontal="center"/>
    </xf>
    <xf numFmtId="9" fontId="2" fillId="5" borderId="11" xfId="2" applyFont="1" applyFill="1" applyBorder="1" applyAlignment="1">
      <alignment horizontal="center"/>
    </xf>
    <xf numFmtId="0" fontId="0" fillId="5" borderId="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20" xfId="0" applyFill="1" applyBorder="1"/>
    <xf numFmtId="0" fontId="0" fillId="5" borderId="12" xfId="0" applyFill="1" applyBorder="1"/>
    <xf numFmtId="0" fontId="0" fillId="5" borderId="21" xfId="0" applyFill="1" applyBorder="1"/>
    <xf numFmtId="0" fontId="0" fillId="5" borderId="22" xfId="0" applyFill="1" applyBorder="1"/>
    <xf numFmtId="14" fontId="0" fillId="0" borderId="0" xfId="0" applyNumberFormat="1"/>
    <xf numFmtId="0" fontId="0" fillId="4" borderId="23" xfId="0" applyFill="1" applyBorder="1"/>
    <xf numFmtId="0" fontId="2" fillId="3" borderId="7" xfId="0" applyFont="1" applyFill="1" applyBorder="1"/>
    <xf numFmtId="165" fontId="2" fillId="3" borderId="8" xfId="0" applyNumberFormat="1" applyFont="1" applyFill="1" applyBorder="1"/>
    <xf numFmtId="0" fontId="0" fillId="8" borderId="16" xfId="0" applyFill="1" applyBorder="1"/>
    <xf numFmtId="164" fontId="0" fillId="8" borderId="14" xfId="0" applyNumberFormat="1" applyFill="1" applyBorder="1"/>
    <xf numFmtId="0" fontId="0" fillId="9" borderId="17" xfId="0" applyFill="1" applyBorder="1"/>
    <xf numFmtId="164" fontId="0" fillId="9" borderId="18" xfId="0" applyNumberFormat="1" applyFill="1" applyBorder="1"/>
    <xf numFmtId="0" fontId="0" fillId="9" borderId="12" xfId="0" applyFill="1" applyBorder="1"/>
    <xf numFmtId="164" fontId="0" fillId="9" borderId="21" xfId="0" applyNumberFormat="1" applyFill="1" applyBorder="1"/>
    <xf numFmtId="0" fontId="0" fillId="9" borderId="21" xfId="0" applyFill="1" applyBorder="1"/>
    <xf numFmtId="164" fontId="0" fillId="9" borderId="22" xfId="0" applyNumberFormat="1" applyFill="1" applyBorder="1"/>
    <xf numFmtId="0" fontId="0" fillId="8" borderId="1" xfId="0" applyFill="1" applyBorder="1"/>
    <xf numFmtId="164" fontId="0" fillId="8" borderId="6" xfId="0" applyNumberFormat="1" applyFill="1" applyBorder="1"/>
    <xf numFmtId="0" fontId="0" fillId="8" borderId="6" xfId="0" applyFill="1" applyBorder="1"/>
    <xf numFmtId="164" fontId="0" fillId="8" borderId="2" xfId="0" applyNumberFormat="1" applyFill="1" applyBorder="1"/>
    <xf numFmtId="0" fontId="2" fillId="8" borderId="24" xfId="0" applyFont="1" applyFill="1" applyBorder="1"/>
    <xf numFmtId="0" fontId="2" fillId="8" borderId="5" xfId="0" applyFont="1" applyFill="1" applyBorder="1"/>
    <xf numFmtId="0" fontId="2" fillId="8" borderId="4" xfId="0" applyFont="1" applyFill="1" applyBorder="1"/>
    <xf numFmtId="164" fontId="2" fillId="2" borderId="0" xfId="1" applyFont="1" applyFill="1"/>
    <xf numFmtId="14" fontId="2" fillId="2" borderId="0" xfId="1" applyNumberFormat="1" applyFont="1" applyFill="1"/>
    <xf numFmtId="164" fontId="0" fillId="0" borderId="22" xfId="1" applyFont="1" applyBorder="1"/>
    <xf numFmtId="0" fontId="2" fillId="7" borderId="7" xfId="0" applyFont="1" applyFill="1" applyBorder="1"/>
    <xf numFmtId="164" fontId="2" fillId="6" borderId="25" xfId="1" applyFont="1" applyFill="1" applyBorder="1" applyAlignment="1">
      <alignment horizontal="center"/>
    </xf>
    <xf numFmtId="164" fontId="2" fillId="6" borderId="26" xfId="1" applyFont="1" applyFill="1" applyBorder="1" applyAlignment="1">
      <alignment horizontal="center"/>
    </xf>
    <xf numFmtId="164" fontId="2" fillId="6" borderId="13" xfId="1" applyFont="1" applyFill="1" applyBorder="1" applyAlignment="1">
      <alignment horizontal="center"/>
    </xf>
    <xf numFmtId="164" fontId="2" fillId="5" borderId="27" xfId="1" applyFont="1" applyFill="1" applyBorder="1" applyAlignment="1">
      <alignment horizontal="center"/>
    </xf>
    <xf numFmtId="9" fontId="0" fillId="5" borderId="3" xfId="2" applyFont="1" applyFill="1" applyBorder="1" applyAlignment="1">
      <alignment horizontal="center"/>
    </xf>
    <xf numFmtId="164" fontId="2" fillId="5" borderId="28" xfId="1" applyFont="1" applyFill="1" applyBorder="1" applyAlignment="1">
      <alignment horizontal="center"/>
    </xf>
    <xf numFmtId="164" fontId="2" fillId="0" borderId="27" xfId="1" applyFont="1" applyBorder="1" applyAlignment="1">
      <alignment horizontal="center"/>
    </xf>
    <xf numFmtId="164" fontId="2" fillId="5" borderId="29" xfId="1" applyFont="1" applyFill="1" applyBorder="1" applyAlignment="1">
      <alignment horizontal="center"/>
    </xf>
    <xf numFmtId="164" fontId="0" fillId="0" borderId="0" xfId="1" applyFont="1"/>
    <xf numFmtId="0" fontId="3" fillId="10" borderId="0" xfId="0" applyFont="1" applyFill="1"/>
    <xf numFmtId="164" fontId="3" fillId="10" borderId="0" xfId="1" applyFont="1" applyFill="1"/>
    <xf numFmtId="165" fontId="3" fillId="10" borderId="0" xfId="0" applyNumberFormat="1" applyFont="1" applyFill="1"/>
    <xf numFmtId="166" fontId="3" fillId="10" borderId="0" xfId="0" applyNumberFormat="1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0" fillId="5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1" applyFont="1" applyFill="1"/>
    <xf numFmtId="165" fontId="0" fillId="0" borderId="0" xfId="0" applyNumberFormat="1" applyFill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64" fontId="0" fillId="0" borderId="3" xfId="1" applyFont="1" applyFill="1" applyBorder="1"/>
    <xf numFmtId="165" fontId="0" fillId="0" borderId="3" xfId="0" applyNumberFormat="1" applyFill="1" applyBorder="1"/>
    <xf numFmtId="165" fontId="2" fillId="11" borderId="3" xfId="0" applyNumberFormat="1" applyFont="1" applyFill="1" applyBorder="1"/>
    <xf numFmtId="0" fontId="4" fillId="0" borderId="0" xfId="0" applyFont="1"/>
  </cellXfs>
  <cellStyles count="3">
    <cellStyle name="Prozent" xfId="2" builtinId="5"/>
    <cellStyle name="Standard" xfId="0" builtinId="0"/>
    <cellStyle name="Währung" xfId="1" builtinId="4"/>
  </cellStyles>
  <dxfs count="10"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0.79998168889431442"/>
      </font>
      <numFmt numFmtId="2" formatCode="0.00"/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30.%20Regio%20Team%20/Saison%202017-2018/Training/Training%20Geb%20Regio%20Team%20ab%20Dez.%202017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ez. 2017"/>
      <sheetName val="Jan. 2018"/>
      <sheetName val="Feb. 2018"/>
      <sheetName val="Mrz. 2018"/>
    </sheetNames>
    <sheetDataSet>
      <sheetData sheetId="0">
        <row r="15">
          <cell r="B15">
            <v>4</v>
          </cell>
        </row>
      </sheetData>
      <sheetData sheetId="1">
        <row r="1">
          <cell r="J1">
            <v>2085.5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workbookViewId="0">
      <selection activeCell="J7" sqref="J7"/>
    </sheetView>
  </sheetViews>
  <sheetFormatPr baseColWidth="10" defaultRowHeight="15" x14ac:dyDescent="0.2"/>
  <cols>
    <col min="1" max="1" width="25.83203125" bestFit="1" customWidth="1"/>
    <col min="2" max="6" width="10.33203125" customWidth="1"/>
    <col min="7" max="7" width="14.1640625" bestFit="1" customWidth="1"/>
  </cols>
  <sheetData>
    <row r="1" spans="1:8" x14ac:dyDescent="0.2">
      <c r="A1" s="11"/>
      <c r="B1" s="12">
        <v>43070</v>
      </c>
      <c r="C1" s="13">
        <v>43101</v>
      </c>
      <c r="D1" s="13">
        <v>43132</v>
      </c>
      <c r="E1" s="13">
        <v>43160</v>
      </c>
      <c r="F1" s="13">
        <v>43191</v>
      </c>
      <c r="G1" s="14" t="s">
        <v>81</v>
      </c>
      <c r="H1" s="14" t="s">
        <v>58</v>
      </c>
    </row>
    <row r="2" spans="1:8" x14ac:dyDescent="0.2">
      <c r="A2" s="26" t="s">
        <v>60</v>
      </c>
      <c r="B2" s="19">
        <f>'Dez. 2017'!J1</f>
        <v>65</v>
      </c>
      <c r="C2" s="20">
        <f>'Jan. 2018'!J1</f>
        <v>71</v>
      </c>
      <c r="D2" s="20">
        <f>'Feb. 2018'!J1</f>
        <v>59</v>
      </c>
      <c r="E2" s="20">
        <f>'Mrz. 2018'!J1</f>
        <v>59</v>
      </c>
      <c r="F2" s="20"/>
      <c r="G2" s="30">
        <f>AVERAGE(B2:D2)</f>
        <v>65</v>
      </c>
      <c r="H2" s="23"/>
    </row>
    <row r="3" spans="1:8" x14ac:dyDescent="0.2">
      <c r="A3" s="27" t="s">
        <v>61</v>
      </c>
      <c r="B3" s="15">
        <f>'Dez. 2017'!J2</f>
        <v>299</v>
      </c>
      <c r="C3" s="16">
        <f>'Jan. 2018'!J2</f>
        <v>298</v>
      </c>
      <c r="D3" s="16">
        <f>'Feb. 2018'!J2</f>
        <v>227</v>
      </c>
      <c r="E3" s="16">
        <f>'Mrz. 2018'!J2</f>
        <v>179</v>
      </c>
      <c r="F3" s="16"/>
      <c r="G3" s="29">
        <f>AVERAGE(B3:D3)</f>
        <v>274.66666666666669</v>
      </c>
      <c r="H3" s="24">
        <f>SUM(B3:F3)</f>
        <v>1003</v>
      </c>
    </row>
    <row r="4" spans="1:8" x14ac:dyDescent="0.2">
      <c r="A4" s="26" t="s">
        <v>66</v>
      </c>
      <c r="B4" s="19">
        <f>'Dez. 2017'!J3</f>
        <v>16</v>
      </c>
      <c r="C4" s="20">
        <f>'Jan. 2018'!J3</f>
        <v>16</v>
      </c>
      <c r="D4" s="20">
        <v>15</v>
      </c>
      <c r="E4" s="20">
        <f>'Mrz. 2018'!J3</f>
        <v>13</v>
      </c>
      <c r="F4" s="20"/>
      <c r="G4" s="30">
        <f>AVERAGE(B4:F4)</f>
        <v>15</v>
      </c>
      <c r="H4" s="23">
        <f>SUM(B4:F4)</f>
        <v>60</v>
      </c>
    </row>
    <row r="5" spans="1:8" x14ac:dyDescent="0.2">
      <c r="A5" s="27" t="s">
        <v>64</v>
      </c>
      <c r="B5" s="17">
        <f>'Dez. 2017'!J4</f>
        <v>18.6875</v>
      </c>
      <c r="C5" s="18">
        <f>'Jan. 2018'!J4</f>
        <v>18.625</v>
      </c>
      <c r="D5" s="18">
        <f>'Feb. 2018'!J4</f>
        <v>15.133333333333333</v>
      </c>
      <c r="E5" s="18">
        <f>'Mrz. 2018'!J4</f>
        <v>13.76923076923077</v>
      </c>
      <c r="F5" s="16"/>
      <c r="G5" s="29">
        <f>AVERAGE(B5:D5)</f>
        <v>17.481944444444444</v>
      </c>
      <c r="H5" s="29"/>
    </row>
    <row r="6" spans="1:8" ht="16" thickBot="1" x14ac:dyDescent="0.25">
      <c r="A6" s="28" t="s">
        <v>68</v>
      </c>
      <c r="B6" s="21">
        <f>'Dez. 2017'!H1</f>
        <v>1196</v>
      </c>
      <c r="C6" s="22">
        <f>'Jan. 2018'!H1</f>
        <v>1192</v>
      </c>
      <c r="D6" s="22">
        <f>'Feb. 2018'!H1</f>
        <v>908</v>
      </c>
      <c r="E6" s="22">
        <f>'Mrz. 2018'!H1</f>
        <v>716</v>
      </c>
      <c r="F6" s="22"/>
      <c r="G6" s="25">
        <f>AVERAGE(B6:D6)</f>
        <v>1098.6666666666667</v>
      </c>
      <c r="H6" s="25">
        <f>SUM(B6:F6)</f>
        <v>4012</v>
      </c>
    </row>
    <row r="7" spans="1:8" ht="16" thickBot="1" x14ac:dyDescent="0.25"/>
    <row r="8" spans="1:8" x14ac:dyDescent="0.2">
      <c r="A8" s="41" t="s">
        <v>73</v>
      </c>
      <c r="B8" s="42">
        <f>'[1]Dez. 2017'!J1</f>
        <v>2085.5</v>
      </c>
      <c r="C8" s="43">
        <v>2580.6999999999998</v>
      </c>
      <c r="D8" s="43">
        <v>1677.8</v>
      </c>
      <c r="E8" s="43">
        <v>2000</v>
      </c>
      <c r="F8" s="43"/>
      <c r="G8" s="44"/>
      <c r="H8" s="83">
        <f>SUM(B8:F8)</f>
        <v>8344</v>
      </c>
    </row>
    <row r="9" spans="1:8" x14ac:dyDescent="0.2">
      <c r="A9" s="27" t="s">
        <v>83</v>
      </c>
      <c r="B9" s="39">
        <f>B8-B6</f>
        <v>889.5</v>
      </c>
      <c r="C9" s="40">
        <f>C8-C6</f>
        <v>1388.6999999999998</v>
      </c>
      <c r="D9" s="40">
        <f>D8-D6</f>
        <v>769.8</v>
      </c>
      <c r="E9" s="40">
        <f>E8-E6</f>
        <v>1284</v>
      </c>
      <c r="F9" s="40"/>
      <c r="G9" s="37">
        <f>AVERAGE(B9:F9)</f>
        <v>1083</v>
      </c>
      <c r="H9" s="84">
        <f>SUM(B9:F9)</f>
        <v>4332</v>
      </c>
    </row>
    <row r="10" spans="1:8" x14ac:dyDescent="0.2">
      <c r="A10" s="26" t="s">
        <v>106</v>
      </c>
      <c r="B10" s="38">
        <f>B6/B8</f>
        <v>0.57348357707983699</v>
      </c>
      <c r="C10" s="82">
        <f>C6/C8</f>
        <v>0.4618901848335723</v>
      </c>
      <c r="D10" s="82">
        <f>D6/D8</f>
        <v>0.541184884968411</v>
      </c>
      <c r="E10" s="82">
        <f>E6/E8</f>
        <v>0.35799999999999998</v>
      </c>
      <c r="F10" s="20"/>
      <c r="G10" s="45">
        <f>AVERAGE(B10:D10)</f>
        <v>0.52551954896060682</v>
      </c>
      <c r="H10" s="81"/>
    </row>
    <row r="11" spans="1:8" x14ac:dyDescent="0.2">
      <c r="A11" s="27"/>
      <c r="B11" s="17"/>
      <c r="C11" s="18"/>
      <c r="D11" s="18"/>
      <c r="E11" s="18"/>
      <c r="F11" s="16"/>
      <c r="G11" s="37"/>
      <c r="H11" s="84"/>
    </row>
    <row r="12" spans="1:8" ht="16" thickBot="1" x14ac:dyDescent="0.25">
      <c r="A12" s="28" t="s">
        <v>74</v>
      </c>
      <c r="B12" s="21">
        <v>0</v>
      </c>
      <c r="C12" s="22">
        <v>5811.8</v>
      </c>
      <c r="D12" s="22">
        <f>C13</f>
        <v>3231.1000000000004</v>
      </c>
      <c r="E12" s="22">
        <f>D13</f>
        <v>1553.3000000000004</v>
      </c>
      <c r="F12" s="22">
        <f>E13</f>
        <v>-446.69999999999959</v>
      </c>
      <c r="G12" s="25"/>
      <c r="H12" s="85"/>
    </row>
    <row r="13" spans="1:8" ht="16" thickBot="1" x14ac:dyDescent="0.25">
      <c r="A13" s="77" t="s">
        <v>107</v>
      </c>
      <c r="B13" s="78">
        <v>0</v>
      </c>
      <c r="C13" s="78">
        <f>C12-C8</f>
        <v>3231.1000000000004</v>
      </c>
      <c r="D13" s="78">
        <f>D12-D8</f>
        <v>1553.3000000000004</v>
      </c>
      <c r="E13" s="78">
        <f>E12-E8</f>
        <v>-446.69999999999959</v>
      </c>
      <c r="F13" s="78">
        <f>F12-F8</f>
        <v>-446.69999999999959</v>
      </c>
      <c r="G13" s="79"/>
      <c r="H13" s="79"/>
    </row>
    <row r="14" spans="1:8" ht="16" thickBot="1" x14ac:dyDescent="0.25">
      <c r="A14" s="73" t="s">
        <v>108</v>
      </c>
      <c r="B14" s="80"/>
      <c r="C14" s="80">
        <f>C13+$H$6</f>
        <v>7243.1</v>
      </c>
      <c r="D14" s="80">
        <f t="shared" ref="D14:E14" si="0">D13+$H$6</f>
        <v>5565.3</v>
      </c>
      <c r="E14" s="80">
        <f t="shared" si="0"/>
        <v>3565.3</v>
      </c>
      <c r="F14" s="80"/>
      <c r="G14" s="71"/>
      <c r="H14" s="72"/>
    </row>
    <row r="15" spans="1:8" ht="16" thickBot="1" x14ac:dyDescent="0.25">
      <c r="A15" s="52" t="s">
        <v>72</v>
      </c>
      <c r="B15" s="76">
        <v>4</v>
      </c>
    </row>
    <row r="16" spans="1:8" ht="16" thickBot="1" x14ac:dyDescent="0.25"/>
    <row r="17" spans="1:8" ht="16" thickBot="1" x14ac:dyDescent="0.25">
      <c r="A17" s="67" t="s">
        <v>105</v>
      </c>
      <c r="B17" s="68">
        <f>'Dez. 2017'!H3</f>
        <v>200</v>
      </c>
      <c r="C17" s="68">
        <f>'Jan. 2018'!H3</f>
        <v>176</v>
      </c>
      <c r="D17" s="68">
        <f>'Feb. 2018'!H3</f>
        <v>324</v>
      </c>
      <c r="E17" s="68">
        <f>'Mrz. 2018'!H3</f>
        <v>716</v>
      </c>
      <c r="F17" s="69"/>
      <c r="G17" s="69"/>
      <c r="H17" s="70">
        <f>SUM(B17:G17)</f>
        <v>1416</v>
      </c>
    </row>
    <row r="18" spans="1:8" ht="16" thickBot="1" x14ac:dyDescent="0.25">
      <c r="A18" s="63" t="s">
        <v>101</v>
      </c>
      <c r="B18" s="64">
        <f>'Dez. 2017'!H2</f>
        <v>996</v>
      </c>
      <c r="C18" s="64">
        <f>'Jan. 2018'!H2</f>
        <v>1016</v>
      </c>
      <c r="D18" s="64">
        <f>'Feb. 2018'!H2</f>
        <v>584</v>
      </c>
      <c r="E18" s="64">
        <f>'Mrz. 2018'!H2</f>
        <v>0</v>
      </c>
      <c r="F18" s="65"/>
      <c r="G18" s="65"/>
      <c r="H18" s="66">
        <f>SUM(B18:G18)</f>
        <v>2596</v>
      </c>
    </row>
  </sheetData>
  <conditionalFormatting sqref="C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13: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C14:F14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B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5"/>
  <sheetViews>
    <sheetView tabSelected="1" topLeftCell="A65" workbookViewId="0">
      <selection activeCell="D94" sqref="D94"/>
    </sheetView>
  </sheetViews>
  <sheetFormatPr baseColWidth="10" defaultRowHeight="15" x14ac:dyDescent="0.2"/>
  <cols>
    <col min="1" max="1" width="19.33203125" bestFit="1" customWidth="1"/>
    <col min="2" max="4" width="10.83203125" style="2"/>
    <col min="5" max="5" width="10.83203125" style="2" customWidth="1"/>
    <col min="6" max="7" width="10.83203125" style="2"/>
    <col min="8" max="8" width="14.6640625" style="86" customWidth="1"/>
    <col min="9" max="12" width="10.83203125" style="86"/>
    <col min="13" max="14" width="10.83203125" style="1"/>
  </cols>
  <sheetData>
    <row r="1" spans="1:14" x14ac:dyDescent="0.2">
      <c r="A1" s="87" t="s">
        <v>57</v>
      </c>
      <c r="B1" s="91" t="s">
        <v>118</v>
      </c>
      <c r="C1" s="91" t="s">
        <v>119</v>
      </c>
      <c r="D1" s="91" t="s">
        <v>120</v>
      </c>
      <c r="E1" s="91" t="s">
        <v>121</v>
      </c>
      <c r="F1" s="91" t="s">
        <v>122</v>
      </c>
      <c r="G1" s="91" t="s">
        <v>58</v>
      </c>
      <c r="H1" s="88" t="s">
        <v>72</v>
      </c>
      <c r="I1" s="88" t="s">
        <v>123</v>
      </c>
      <c r="J1" s="88" t="s">
        <v>124</v>
      </c>
      <c r="K1" s="88" t="s">
        <v>125</v>
      </c>
      <c r="L1" s="88" t="s">
        <v>126</v>
      </c>
      <c r="M1" s="89" t="s">
        <v>101</v>
      </c>
      <c r="N1" s="89" t="s">
        <v>104</v>
      </c>
    </row>
    <row r="2" spans="1:14" x14ac:dyDescent="0.2">
      <c r="A2" s="87" t="s">
        <v>58</v>
      </c>
      <c r="B2" s="90">
        <f>SUM(B3:B164)</f>
        <v>299</v>
      </c>
      <c r="C2" s="90">
        <f>SUM(C3:C164)</f>
        <v>298</v>
      </c>
      <c r="D2" s="90">
        <f>SUM(D3:D164)</f>
        <v>227</v>
      </c>
      <c r="E2" s="90">
        <f>SUM(E3:E164)</f>
        <v>178</v>
      </c>
      <c r="F2" s="90">
        <f>SUM(F3:F164)</f>
        <v>0</v>
      </c>
      <c r="G2" s="90">
        <f>SUM(G3:G164)</f>
        <v>1002</v>
      </c>
      <c r="H2" s="89">
        <f>SUM(H3:H164)</f>
        <v>4008</v>
      </c>
      <c r="I2" s="89">
        <f>SUM(I3:I164)</f>
        <v>996</v>
      </c>
      <c r="J2" s="89">
        <f>SUM(J3:J164)</f>
        <v>1016</v>
      </c>
      <c r="K2" s="89">
        <f>SUM(K3:K164)</f>
        <v>584</v>
      </c>
      <c r="L2" s="89">
        <f>SUM(L3:L164)</f>
        <v>0</v>
      </c>
      <c r="M2" s="89">
        <f>SUM(M3:M164)</f>
        <v>2596</v>
      </c>
      <c r="N2" s="89">
        <f>SUM(N3:N164)</f>
        <v>1412</v>
      </c>
    </row>
    <row r="3" spans="1:14" x14ac:dyDescent="0.2">
      <c r="A3" s="97" t="s">
        <v>0</v>
      </c>
      <c r="B3" s="98">
        <f>IFERROR(VLOOKUP(A3,'Dez. 2017'!A:B,2,0),0)</f>
        <v>11</v>
      </c>
      <c r="C3" s="98">
        <f>IFERROR(VLOOKUP(A3,'Jan. 2018'!A:B,2,0),0)</f>
        <v>9</v>
      </c>
      <c r="D3" s="98">
        <f>IFERROR(VLOOKUP(A3,'Feb. 2018'!A:B,2,0),0)</f>
        <v>9</v>
      </c>
      <c r="E3" s="98">
        <f>IFERROR(VLOOKUP(A3,'Mrz. 2018'!A:B,2,0),0)</f>
        <v>7</v>
      </c>
      <c r="F3" s="98"/>
      <c r="G3" s="98">
        <f t="shared" ref="G3:G34" si="0">SUM(B3:F3)</f>
        <v>36</v>
      </c>
      <c r="H3" s="99">
        <f t="shared" ref="H3:H34" si="1">G3*4</f>
        <v>144</v>
      </c>
      <c r="I3" s="99">
        <f>IFERROR(VLOOKUP(A3,'Dez. 2017'!A:F,5,0),0)</f>
        <v>44</v>
      </c>
      <c r="J3" s="99">
        <f>IFERROR(VLOOKUP(A3,'Jan. 2018'!A:E,5,0),0)</f>
        <v>36</v>
      </c>
      <c r="K3" s="99">
        <f>IFERROR(VLOOKUP(A3,'Feb. 2018'!A:E,5,0),0)</f>
        <v>36</v>
      </c>
      <c r="L3" s="99">
        <f>IFERROR(VLOOKUP(A3,'Mrz. 2018'!A:E,5,0),0)</f>
        <v>0</v>
      </c>
      <c r="M3" s="100">
        <f t="shared" ref="M3:M34" si="2">SUM(I3:L3)</f>
        <v>116</v>
      </c>
      <c r="N3" s="101">
        <f t="shared" ref="N3:N34" si="3">H3-M3</f>
        <v>28</v>
      </c>
    </row>
    <row r="4" spans="1:14" x14ac:dyDescent="0.2">
      <c r="A4" s="97" t="s">
        <v>6</v>
      </c>
      <c r="B4" s="98">
        <f>IFERROR(VLOOKUP(A4,'Dez. 2017'!A:B,2,0),0)</f>
        <v>10</v>
      </c>
      <c r="C4" s="98">
        <f>IFERROR(VLOOKUP(A4,'Jan. 2018'!A:B,2,0),0)</f>
        <v>9</v>
      </c>
      <c r="D4" s="98">
        <f>IFERROR(VLOOKUP(A4,'Feb. 2018'!A:B,2,0),0)</f>
        <v>8</v>
      </c>
      <c r="E4" s="98">
        <f>IFERROR(VLOOKUP(A4,'Mrz. 2018'!A:B,2,0),0)</f>
        <v>5</v>
      </c>
      <c r="F4" s="98"/>
      <c r="G4" s="98">
        <f t="shared" si="0"/>
        <v>32</v>
      </c>
      <c r="H4" s="99">
        <f t="shared" si="1"/>
        <v>128</v>
      </c>
      <c r="I4" s="99">
        <f>IFERROR(VLOOKUP(A4,'Dez. 2017'!A:F,5,0),0)</f>
        <v>0</v>
      </c>
      <c r="J4" s="99">
        <f>IFERROR(VLOOKUP(A4,'Jan. 2018'!A:E,5,0),0)</f>
        <v>0</v>
      </c>
      <c r="K4" s="99">
        <f>IFERROR(VLOOKUP(A4,'Feb. 2018'!A:E,5,0),0)</f>
        <v>0</v>
      </c>
      <c r="L4" s="99">
        <f>IFERROR(VLOOKUP(A4,'Mrz. 2018'!A:E,5,0),0)</f>
        <v>0</v>
      </c>
      <c r="M4" s="100">
        <f t="shared" si="2"/>
        <v>0</v>
      </c>
      <c r="N4" s="101">
        <f t="shared" si="3"/>
        <v>128</v>
      </c>
    </row>
    <row r="5" spans="1:14" x14ac:dyDescent="0.2">
      <c r="A5" s="97" t="s">
        <v>7</v>
      </c>
      <c r="B5" s="98">
        <f>IFERROR(VLOOKUP(A5,'Dez. 2017'!A:B,2,0),0)</f>
        <v>8</v>
      </c>
      <c r="C5" s="98">
        <f>IFERROR(VLOOKUP(A5,'Jan. 2018'!A:B,2,0),0)</f>
        <v>6</v>
      </c>
      <c r="D5" s="98">
        <f>IFERROR(VLOOKUP(A5,'Feb. 2018'!A:B,2,0),0)</f>
        <v>7</v>
      </c>
      <c r="E5" s="98">
        <f>IFERROR(VLOOKUP(A5,'Mrz. 2018'!A:B,2,0),0)</f>
        <v>8</v>
      </c>
      <c r="F5" s="98"/>
      <c r="G5" s="98">
        <f t="shared" si="0"/>
        <v>29</v>
      </c>
      <c r="H5" s="99">
        <f t="shared" si="1"/>
        <v>116</v>
      </c>
      <c r="I5" s="99">
        <f>IFERROR(VLOOKUP(A5,'Dez. 2017'!A:F,5,0),0)</f>
        <v>32</v>
      </c>
      <c r="J5" s="99">
        <f>IFERROR(VLOOKUP(A5,'Jan. 2018'!A:E,5,0),0)</f>
        <v>24</v>
      </c>
      <c r="K5" s="99">
        <f>IFERROR(VLOOKUP(A5,'Feb. 2018'!A:E,5,0),0)</f>
        <v>28</v>
      </c>
      <c r="L5" s="99">
        <f>IFERROR(VLOOKUP(A5,'Mrz. 2018'!A:E,5,0),0)</f>
        <v>0</v>
      </c>
      <c r="M5" s="100">
        <f t="shared" si="2"/>
        <v>84</v>
      </c>
      <c r="N5" s="101">
        <f t="shared" si="3"/>
        <v>32</v>
      </c>
    </row>
    <row r="6" spans="1:14" x14ac:dyDescent="0.2">
      <c r="A6" s="97" t="s">
        <v>15</v>
      </c>
      <c r="B6" s="98">
        <f>IFERROR(VLOOKUP(A6,'Dez. 2017'!A:B,2,0),0)</f>
        <v>6</v>
      </c>
      <c r="C6" s="98">
        <f>IFERROR(VLOOKUP(A6,'Jan. 2018'!A:B,2,0),0)</f>
        <v>9</v>
      </c>
      <c r="D6" s="98">
        <f>IFERROR(VLOOKUP(A6,'Feb. 2018'!A:B,2,0),0)</f>
        <v>10</v>
      </c>
      <c r="E6" s="98">
        <f>IFERROR(VLOOKUP(A6,'Mrz. 2018'!A:B,2,0),0)</f>
        <v>4</v>
      </c>
      <c r="F6" s="98"/>
      <c r="G6" s="98">
        <f t="shared" si="0"/>
        <v>29</v>
      </c>
      <c r="H6" s="99">
        <f t="shared" si="1"/>
        <v>116</v>
      </c>
      <c r="I6" s="99">
        <f>IFERROR(VLOOKUP(A6,'Dez. 2017'!A:F,5,0),0)</f>
        <v>24</v>
      </c>
      <c r="J6" s="99">
        <f>IFERROR(VLOOKUP(A6,'Jan. 2018'!A:E,5,0),0)</f>
        <v>36</v>
      </c>
      <c r="K6" s="99">
        <f>IFERROR(VLOOKUP(A6,'Feb. 2018'!A:E,5,0),0)</f>
        <v>0</v>
      </c>
      <c r="L6" s="99">
        <f>IFERROR(VLOOKUP(A6,'Mrz. 2018'!A:E,5,0),0)</f>
        <v>0</v>
      </c>
      <c r="M6" s="100">
        <f t="shared" si="2"/>
        <v>60</v>
      </c>
      <c r="N6" s="101">
        <f t="shared" si="3"/>
        <v>56</v>
      </c>
    </row>
    <row r="7" spans="1:14" x14ac:dyDescent="0.2">
      <c r="A7" s="97" t="s">
        <v>16</v>
      </c>
      <c r="B7" s="98">
        <f>IFERROR(VLOOKUP(A7,'Dez. 2017'!A:B,2,0),0)</f>
        <v>10</v>
      </c>
      <c r="C7" s="98">
        <f>IFERROR(VLOOKUP(A7,'Jan. 2018'!A:B,2,0),0)</f>
        <v>8</v>
      </c>
      <c r="D7" s="98">
        <f>IFERROR(VLOOKUP(A7,'Feb. 2018'!A:B,2,0),0)</f>
        <v>6</v>
      </c>
      <c r="E7" s="98">
        <f>IFERROR(VLOOKUP(A7,'Mrz. 2018'!A:B,2,0),0)</f>
        <v>6</v>
      </c>
      <c r="F7" s="98"/>
      <c r="G7" s="98">
        <f t="shared" si="0"/>
        <v>30</v>
      </c>
      <c r="H7" s="99">
        <f t="shared" si="1"/>
        <v>120</v>
      </c>
      <c r="I7" s="99">
        <f>IFERROR(VLOOKUP(A7,'Dez. 2017'!A:F,5,0),0)</f>
        <v>40</v>
      </c>
      <c r="J7" s="99">
        <f>IFERROR(VLOOKUP(A7,'Jan. 2018'!A:E,5,0),0)</f>
        <v>32</v>
      </c>
      <c r="K7" s="99">
        <f>IFERROR(VLOOKUP(A7,'Feb. 2018'!A:E,5,0),0)</f>
        <v>24</v>
      </c>
      <c r="L7" s="99">
        <f>IFERROR(VLOOKUP(A7,'Mrz. 2018'!A:E,5,0),0)</f>
        <v>0</v>
      </c>
      <c r="M7" s="100">
        <f t="shared" si="2"/>
        <v>96</v>
      </c>
      <c r="N7" s="101">
        <f t="shared" si="3"/>
        <v>24</v>
      </c>
    </row>
    <row r="8" spans="1:14" x14ac:dyDescent="0.2">
      <c r="A8" s="97" t="s">
        <v>13</v>
      </c>
      <c r="B8" s="98">
        <f>IFERROR(VLOOKUP(A8,'Dez. 2017'!A:B,2,0),0)</f>
        <v>8</v>
      </c>
      <c r="C8" s="98">
        <f>IFERROR(VLOOKUP(A8,'Jan. 2018'!A:B,2,0),0)</f>
        <v>11</v>
      </c>
      <c r="D8" s="98">
        <f>IFERROR(VLOOKUP(A8,'Feb. 2018'!A:B,2,0),0)</f>
        <v>6</v>
      </c>
      <c r="E8" s="98">
        <f>IFERROR(VLOOKUP(A8,'Mrz. 2018'!A:B,2,0),0)</f>
        <v>4</v>
      </c>
      <c r="F8" s="98"/>
      <c r="G8" s="98">
        <f t="shared" si="0"/>
        <v>29</v>
      </c>
      <c r="H8" s="99">
        <f t="shared" si="1"/>
        <v>116</v>
      </c>
      <c r="I8" s="99">
        <f>IFERROR(VLOOKUP(A8,'Dez. 2017'!A:F,5,0),0)</f>
        <v>32</v>
      </c>
      <c r="J8" s="99">
        <f>IFERROR(VLOOKUP(A8,'Jan. 2018'!A:E,5,0),0)</f>
        <v>44</v>
      </c>
      <c r="K8" s="99">
        <f>IFERROR(VLOOKUP(A8,'Feb. 2018'!A:E,5,0),0)</f>
        <v>24</v>
      </c>
      <c r="L8" s="99">
        <f>IFERROR(VLOOKUP(A8,'Mrz. 2018'!A:E,5,0),0)</f>
        <v>0</v>
      </c>
      <c r="M8" s="100">
        <f t="shared" si="2"/>
        <v>100</v>
      </c>
      <c r="N8" s="101">
        <f t="shared" si="3"/>
        <v>16</v>
      </c>
    </row>
    <row r="9" spans="1:14" x14ac:dyDescent="0.2">
      <c r="A9" s="97" t="s">
        <v>21</v>
      </c>
      <c r="B9" s="98">
        <f>IFERROR(VLOOKUP(A9,'Dez. 2017'!A:B,2,0),0)</f>
        <v>7</v>
      </c>
      <c r="C9" s="98">
        <f>IFERROR(VLOOKUP(A9,'Jan. 2018'!A:B,2,0),0)</f>
        <v>8</v>
      </c>
      <c r="D9" s="98">
        <f>IFERROR(VLOOKUP(A9,'Feb. 2018'!A:B,2,0),0)</f>
        <v>7</v>
      </c>
      <c r="E9" s="98">
        <f>IFERROR(VLOOKUP(A9,'Mrz. 2018'!A:B,2,0),0)</f>
        <v>7</v>
      </c>
      <c r="F9" s="98"/>
      <c r="G9" s="98">
        <f t="shared" si="0"/>
        <v>29</v>
      </c>
      <c r="H9" s="99">
        <f t="shared" si="1"/>
        <v>116</v>
      </c>
      <c r="I9" s="99">
        <f>IFERROR(VLOOKUP(A9,'Dez. 2017'!A:F,5,0),0)</f>
        <v>28</v>
      </c>
      <c r="J9" s="99">
        <f>IFERROR(VLOOKUP(A9,'Jan. 2018'!A:E,5,0),0)</f>
        <v>32</v>
      </c>
      <c r="K9" s="99">
        <f>IFERROR(VLOOKUP(A9,'Feb. 2018'!A:E,5,0),0)</f>
        <v>28</v>
      </c>
      <c r="L9" s="99">
        <f>IFERROR(VLOOKUP(A9,'Mrz. 2018'!A:E,5,0),0)</f>
        <v>0</v>
      </c>
      <c r="M9" s="100">
        <f t="shared" si="2"/>
        <v>88</v>
      </c>
      <c r="N9" s="101">
        <f t="shared" si="3"/>
        <v>28</v>
      </c>
    </row>
    <row r="10" spans="1:14" x14ac:dyDescent="0.2">
      <c r="A10" s="97" t="s">
        <v>35</v>
      </c>
      <c r="B10" s="98">
        <f>IFERROR(VLOOKUP(A10,'Dez. 2017'!A:B,2,0),0)</f>
        <v>7</v>
      </c>
      <c r="C10" s="98">
        <f>IFERROR(VLOOKUP(A10,'Jan. 2018'!A:B,2,0),0)</f>
        <v>8</v>
      </c>
      <c r="D10" s="98">
        <f>IFERROR(VLOOKUP(A10,'Feb. 2018'!A:B,2,0),0)</f>
        <v>7</v>
      </c>
      <c r="E10" s="98">
        <f>IFERROR(VLOOKUP(A10,'Mrz. 2018'!A:B,2,0),0)</f>
        <v>5</v>
      </c>
      <c r="F10" s="98"/>
      <c r="G10" s="98">
        <f t="shared" si="0"/>
        <v>27</v>
      </c>
      <c r="H10" s="99">
        <f t="shared" si="1"/>
        <v>108</v>
      </c>
      <c r="I10" s="99">
        <f>IFERROR(VLOOKUP(A10,'Dez. 2017'!A:F,5,0),0)</f>
        <v>28</v>
      </c>
      <c r="J10" s="99">
        <f>IFERROR(VLOOKUP(A10,'Jan. 2018'!A:E,5,0),0)</f>
        <v>32</v>
      </c>
      <c r="K10" s="99">
        <f>IFERROR(VLOOKUP(A10,'Feb. 2018'!A:E,5,0),0)</f>
        <v>28</v>
      </c>
      <c r="L10" s="99">
        <f>IFERROR(VLOOKUP(A10,'Mrz. 2018'!A:E,5,0),0)</f>
        <v>0</v>
      </c>
      <c r="M10" s="100">
        <f t="shared" si="2"/>
        <v>88</v>
      </c>
      <c r="N10" s="101">
        <f t="shared" si="3"/>
        <v>20</v>
      </c>
    </row>
    <row r="11" spans="1:14" x14ac:dyDescent="0.2">
      <c r="A11" s="97" t="s">
        <v>25</v>
      </c>
      <c r="B11" s="98">
        <f>IFERROR(VLOOKUP(A11,'Dez. 2017'!A:B,2,0),0)</f>
        <v>6</v>
      </c>
      <c r="C11" s="98">
        <f>IFERROR(VLOOKUP(A11,'Jan. 2018'!A:B,2,0),0)</f>
        <v>8</v>
      </c>
      <c r="D11" s="98">
        <f>IFERROR(VLOOKUP(A11,'Feb. 2018'!A:B,2,0),0)</f>
        <v>10</v>
      </c>
      <c r="E11" s="98">
        <f>IFERROR(VLOOKUP(A11,'Mrz. 2018'!A:B,2,0),0)</f>
        <v>3</v>
      </c>
      <c r="F11" s="98"/>
      <c r="G11" s="98">
        <f t="shared" si="0"/>
        <v>27</v>
      </c>
      <c r="H11" s="99">
        <f t="shared" si="1"/>
        <v>108</v>
      </c>
      <c r="I11" s="99">
        <f>IFERROR(VLOOKUP(A11,'Dez. 2017'!A:F,5,0),0)</f>
        <v>24</v>
      </c>
      <c r="J11" s="99">
        <f>IFERROR(VLOOKUP(A11,'Jan. 2018'!A:E,5,0),0)</f>
        <v>32</v>
      </c>
      <c r="K11" s="99">
        <f>IFERROR(VLOOKUP(A11,'Feb. 2018'!A:E,5,0),0)</f>
        <v>40</v>
      </c>
      <c r="L11" s="99">
        <f>IFERROR(VLOOKUP(A11,'Mrz. 2018'!A:E,5,0),0)</f>
        <v>0</v>
      </c>
      <c r="M11" s="100">
        <f t="shared" si="2"/>
        <v>96</v>
      </c>
      <c r="N11" s="101">
        <f t="shared" si="3"/>
        <v>12</v>
      </c>
    </row>
    <row r="12" spans="1:14" x14ac:dyDescent="0.2">
      <c r="A12" s="97" t="s">
        <v>53</v>
      </c>
      <c r="B12" s="98">
        <f>IFERROR(VLOOKUP(A12,'Dez. 2017'!A:B,2,0),0)</f>
        <v>7</v>
      </c>
      <c r="C12" s="98">
        <f>IFERROR(VLOOKUP(A12,'Jan. 2018'!A:B,2,0),0)</f>
        <v>8</v>
      </c>
      <c r="D12" s="98">
        <f>IFERROR(VLOOKUP(A12,'Feb. 2018'!A:B,2,0),0)</f>
        <v>5</v>
      </c>
      <c r="E12" s="98">
        <f>IFERROR(VLOOKUP(A12,'Mrz. 2018'!A:B,2,0),0)</f>
        <v>6</v>
      </c>
      <c r="F12" s="98"/>
      <c r="G12" s="98">
        <f t="shared" si="0"/>
        <v>26</v>
      </c>
      <c r="H12" s="99">
        <f t="shared" si="1"/>
        <v>104</v>
      </c>
      <c r="I12" s="99">
        <f>IFERROR(VLOOKUP(A12,'Dez. 2017'!A:F,5,0),0)</f>
        <v>28</v>
      </c>
      <c r="J12" s="99">
        <f>IFERROR(VLOOKUP(A12,'Jan. 2018'!A:E,5,0),0)</f>
        <v>32</v>
      </c>
      <c r="K12" s="99">
        <f>IFERROR(VLOOKUP(A12,'Feb. 2018'!A:E,5,0),0)</f>
        <v>20</v>
      </c>
      <c r="L12" s="99">
        <f>IFERROR(VLOOKUP(A12,'Mrz. 2018'!A:E,5,0),0)</f>
        <v>0</v>
      </c>
      <c r="M12" s="100">
        <f t="shared" si="2"/>
        <v>80</v>
      </c>
      <c r="N12" s="101">
        <f t="shared" si="3"/>
        <v>24</v>
      </c>
    </row>
    <row r="13" spans="1:14" x14ac:dyDescent="0.2">
      <c r="A13" s="97" t="s">
        <v>40</v>
      </c>
      <c r="B13" s="98">
        <f>IFERROR(VLOOKUP(A13,'Dez. 2017'!A:B,2,0),0)</f>
        <v>6</v>
      </c>
      <c r="C13" s="98">
        <f>IFERROR(VLOOKUP(A13,'Jan. 2018'!A:B,2,0),0)</f>
        <v>6</v>
      </c>
      <c r="D13" s="98">
        <f>IFERROR(VLOOKUP(A13,'Feb. 2018'!A:B,2,0),0)</f>
        <v>6</v>
      </c>
      <c r="E13" s="98">
        <f>IFERROR(VLOOKUP(A13,'Mrz. 2018'!A:B,2,0),0)</f>
        <v>6</v>
      </c>
      <c r="F13" s="98"/>
      <c r="G13" s="98">
        <f t="shared" si="0"/>
        <v>24</v>
      </c>
      <c r="H13" s="99">
        <f t="shared" si="1"/>
        <v>96</v>
      </c>
      <c r="I13" s="99">
        <f>IFERROR(VLOOKUP(A13,'Dez. 2017'!A:F,5,0),0)</f>
        <v>24</v>
      </c>
      <c r="J13" s="99">
        <f>IFERROR(VLOOKUP(A13,'Jan. 2018'!A:E,5,0),0)</f>
        <v>24</v>
      </c>
      <c r="K13" s="99">
        <f>IFERROR(VLOOKUP(A13,'Feb. 2018'!A:E,5,0),0)</f>
        <v>0</v>
      </c>
      <c r="L13" s="99">
        <f>IFERROR(VLOOKUP(A13,'Mrz. 2018'!A:E,5,0),0)</f>
        <v>0</v>
      </c>
      <c r="M13" s="100">
        <f t="shared" si="2"/>
        <v>48</v>
      </c>
      <c r="N13" s="101">
        <f t="shared" si="3"/>
        <v>48</v>
      </c>
    </row>
    <row r="14" spans="1:14" x14ac:dyDescent="0.2">
      <c r="A14" s="97" t="s">
        <v>4</v>
      </c>
      <c r="B14" s="98">
        <f>IFERROR(VLOOKUP(A14,'Dez. 2017'!A:B,2,0),0)</f>
        <v>8</v>
      </c>
      <c r="C14" s="98">
        <f>IFERROR(VLOOKUP(A14,'Jan. 2018'!A:B,2,0),0)</f>
        <v>4</v>
      </c>
      <c r="D14" s="98">
        <f>IFERROR(VLOOKUP(A14,'Feb. 2018'!A:B,2,0),0)</f>
        <v>7</v>
      </c>
      <c r="E14" s="98">
        <f>IFERROR(VLOOKUP(A14,'Mrz. 2018'!A:B,2,0),0)</f>
        <v>4</v>
      </c>
      <c r="F14" s="98"/>
      <c r="G14" s="98">
        <f t="shared" si="0"/>
        <v>23</v>
      </c>
      <c r="H14" s="99">
        <f t="shared" si="1"/>
        <v>92</v>
      </c>
      <c r="I14" s="99">
        <f>IFERROR(VLOOKUP(A14,'Dez. 2017'!A:F,5,0),0)</f>
        <v>32</v>
      </c>
      <c r="J14" s="99">
        <f>IFERROR(VLOOKUP(A14,'Jan. 2018'!A:E,5,0),0)</f>
        <v>16</v>
      </c>
      <c r="K14" s="99">
        <f>IFERROR(VLOOKUP(A14,'Feb. 2018'!A:E,5,0),0)</f>
        <v>28</v>
      </c>
      <c r="L14" s="99">
        <f>IFERROR(VLOOKUP(A14,'Mrz. 2018'!A:E,5,0),0)</f>
        <v>0</v>
      </c>
      <c r="M14" s="100">
        <f t="shared" si="2"/>
        <v>76</v>
      </c>
      <c r="N14" s="101">
        <f t="shared" si="3"/>
        <v>16</v>
      </c>
    </row>
    <row r="15" spans="1:14" x14ac:dyDescent="0.2">
      <c r="A15" s="97" t="s">
        <v>12</v>
      </c>
      <c r="B15" s="98">
        <f>IFERROR(VLOOKUP(A15,'Dez. 2017'!A:B,2,0),0)</f>
        <v>4</v>
      </c>
      <c r="C15" s="98">
        <f>IFERROR(VLOOKUP(A15,'Jan. 2018'!A:B,2,0),0)</f>
        <v>7</v>
      </c>
      <c r="D15" s="98">
        <f>IFERROR(VLOOKUP(A15,'Feb. 2018'!A:B,2,0),0)</f>
        <v>10</v>
      </c>
      <c r="E15" s="98">
        <f>IFERROR(VLOOKUP(A15,'Mrz. 2018'!A:B,2,0),0)</f>
        <v>2</v>
      </c>
      <c r="F15" s="98"/>
      <c r="G15" s="98">
        <f t="shared" si="0"/>
        <v>23</v>
      </c>
      <c r="H15" s="99">
        <f t="shared" si="1"/>
        <v>92</v>
      </c>
      <c r="I15" s="99">
        <f>IFERROR(VLOOKUP(A15,'Dez. 2017'!A:F,5,0),0)</f>
        <v>16</v>
      </c>
      <c r="J15" s="99">
        <f>IFERROR(VLOOKUP(A15,'Jan. 2018'!A:E,5,0),0)</f>
        <v>28</v>
      </c>
      <c r="K15" s="99">
        <f>IFERROR(VLOOKUP(A15,'Feb. 2018'!A:E,5,0),0)</f>
        <v>40</v>
      </c>
      <c r="L15" s="99">
        <f>IFERROR(VLOOKUP(A15,'Mrz. 2018'!A:E,5,0),0)</f>
        <v>0</v>
      </c>
      <c r="M15" s="100">
        <f t="shared" si="2"/>
        <v>84</v>
      </c>
      <c r="N15" s="101">
        <f t="shared" si="3"/>
        <v>8</v>
      </c>
    </row>
    <row r="16" spans="1:14" x14ac:dyDescent="0.2">
      <c r="A16" s="97" t="s">
        <v>27</v>
      </c>
      <c r="B16" s="98">
        <f>IFERROR(VLOOKUP(A16,'Dez. 2017'!A:B,2,0),0)</f>
        <v>9</v>
      </c>
      <c r="C16" s="98">
        <f>IFERROR(VLOOKUP(A16,'Jan. 2018'!A:B,2,0),0)</f>
        <v>7</v>
      </c>
      <c r="D16" s="98">
        <f>IFERROR(VLOOKUP(A16,'Feb. 2018'!A:B,2,0),0)</f>
        <v>4</v>
      </c>
      <c r="E16" s="98">
        <f>IFERROR(VLOOKUP(A16,'Mrz. 2018'!A:B,2,0),0)</f>
        <v>3</v>
      </c>
      <c r="F16" s="98"/>
      <c r="G16" s="98">
        <f t="shared" si="0"/>
        <v>23</v>
      </c>
      <c r="H16" s="99">
        <f t="shared" si="1"/>
        <v>92</v>
      </c>
      <c r="I16" s="99">
        <f>IFERROR(VLOOKUP(A16,'Dez. 2017'!A:F,5,0),0)</f>
        <v>36</v>
      </c>
      <c r="J16" s="99">
        <f>IFERROR(VLOOKUP(A16,'Jan. 2018'!A:E,5,0),0)</f>
        <v>28</v>
      </c>
      <c r="K16" s="99">
        <f>IFERROR(VLOOKUP(A16,'Feb. 2018'!A:E,5,0),0)</f>
        <v>16</v>
      </c>
      <c r="L16" s="99">
        <f>IFERROR(VLOOKUP(A16,'Mrz. 2018'!A:E,5,0),0)</f>
        <v>0</v>
      </c>
      <c r="M16" s="100">
        <f t="shared" si="2"/>
        <v>80</v>
      </c>
      <c r="N16" s="101">
        <f t="shared" si="3"/>
        <v>12</v>
      </c>
    </row>
    <row r="17" spans="1:14" x14ac:dyDescent="0.2">
      <c r="A17" s="97" t="s">
        <v>1</v>
      </c>
      <c r="B17" s="98">
        <f>IFERROR(VLOOKUP(A17,'Dez. 2017'!A:B,2,0),0)</f>
        <v>10</v>
      </c>
      <c r="C17" s="98">
        <f>IFERROR(VLOOKUP(A17,'Jan. 2018'!A:B,2,0),0)</f>
        <v>6</v>
      </c>
      <c r="D17" s="98">
        <f>IFERROR(VLOOKUP(A17,'Feb. 2018'!A:B,2,0),0)</f>
        <v>3</v>
      </c>
      <c r="E17" s="98">
        <f>IFERROR(VLOOKUP(A17,'Mrz. 2018'!A:B,2,0),0)</f>
        <v>4</v>
      </c>
      <c r="F17" s="98"/>
      <c r="G17" s="98">
        <f t="shared" si="0"/>
        <v>23</v>
      </c>
      <c r="H17" s="99">
        <f t="shared" si="1"/>
        <v>92</v>
      </c>
      <c r="I17" s="99">
        <f>IFERROR(VLOOKUP(A17,'Dez. 2017'!A:F,5,0),0)</f>
        <v>40</v>
      </c>
      <c r="J17" s="99">
        <f>IFERROR(VLOOKUP(A17,'Jan. 2018'!A:E,5,0),0)</f>
        <v>28</v>
      </c>
      <c r="K17" s="99">
        <f>IFERROR(VLOOKUP(A17,'Feb. 2018'!A:E,5,0),0)</f>
        <v>0</v>
      </c>
      <c r="L17" s="99">
        <f>IFERROR(VLOOKUP(A17,'Mrz. 2018'!A:E,5,0),0)</f>
        <v>0</v>
      </c>
      <c r="M17" s="100">
        <f t="shared" si="2"/>
        <v>68</v>
      </c>
      <c r="N17" s="101">
        <f t="shared" si="3"/>
        <v>24</v>
      </c>
    </row>
    <row r="18" spans="1:14" x14ac:dyDescent="0.2">
      <c r="A18" s="97" t="s">
        <v>32</v>
      </c>
      <c r="B18" s="98">
        <f>IFERROR(VLOOKUP(A18,'Dez. 2017'!A:B,2,0),0)</f>
        <v>8</v>
      </c>
      <c r="C18" s="98">
        <f>IFERROR(VLOOKUP(A18,'Jan. 2018'!A:B,2,0),0)</f>
        <v>5</v>
      </c>
      <c r="D18" s="98">
        <f>IFERROR(VLOOKUP(A18,'Feb. 2018'!A:B,2,0),0)</f>
        <v>3</v>
      </c>
      <c r="E18" s="98">
        <f>IFERROR(VLOOKUP(A18,'Mrz. 2018'!A:B,2,0),0)</f>
        <v>7</v>
      </c>
      <c r="F18" s="98"/>
      <c r="G18" s="98">
        <f t="shared" si="0"/>
        <v>23</v>
      </c>
      <c r="H18" s="99">
        <f t="shared" si="1"/>
        <v>92</v>
      </c>
      <c r="I18" s="99">
        <f>IFERROR(VLOOKUP(A18,'Dez. 2017'!A:F,5,0),0)</f>
        <v>0</v>
      </c>
      <c r="J18" s="99">
        <f>IFERROR(VLOOKUP(A18,'Jan. 2018'!A:E,5,0),0)</f>
        <v>0</v>
      </c>
      <c r="K18" s="99">
        <f>IFERROR(VLOOKUP(A18,'Feb. 2018'!A:E,5,0),0)</f>
        <v>0</v>
      </c>
      <c r="L18" s="99">
        <f>IFERROR(VLOOKUP(A18,'Mrz. 2018'!A:E,5,0),0)</f>
        <v>0</v>
      </c>
      <c r="M18" s="100">
        <f t="shared" si="2"/>
        <v>0</v>
      </c>
      <c r="N18" s="101">
        <f t="shared" si="3"/>
        <v>92</v>
      </c>
    </row>
    <row r="19" spans="1:14" x14ac:dyDescent="0.2">
      <c r="A19" s="97" t="s">
        <v>2</v>
      </c>
      <c r="B19" s="98">
        <f>IFERROR(VLOOKUP(A19,'Dez. 2017'!A:B,2,0),0)</f>
        <v>12</v>
      </c>
      <c r="C19" s="98">
        <f>IFERROR(VLOOKUP(A19,'Jan. 2018'!A:B,2,0),0)</f>
        <v>9</v>
      </c>
      <c r="D19" s="98">
        <f>IFERROR(VLOOKUP(A19,'Feb. 2018'!A:B,2,0),0)</f>
        <v>0</v>
      </c>
      <c r="E19" s="98">
        <f>IFERROR(VLOOKUP(A19,'Mrz. 2018'!A:B,2,0),0)</f>
        <v>0</v>
      </c>
      <c r="F19" s="98"/>
      <c r="G19" s="98">
        <f t="shared" si="0"/>
        <v>21</v>
      </c>
      <c r="H19" s="99">
        <f t="shared" si="1"/>
        <v>84</v>
      </c>
      <c r="I19" s="99">
        <f>IFERROR(VLOOKUP(A19,'Dez. 2017'!A:F,5,0),0)</f>
        <v>48</v>
      </c>
      <c r="J19" s="99">
        <f>IFERROR(VLOOKUP(A19,'Jan. 2018'!A:E,5,0),0)</f>
        <v>36</v>
      </c>
      <c r="K19" s="99">
        <f>IFERROR(VLOOKUP(A19,'Feb. 2018'!A:E,5,0),0)</f>
        <v>0</v>
      </c>
      <c r="L19" s="99">
        <f>IFERROR(VLOOKUP(A19,'Mrz. 2018'!A:E,5,0),0)</f>
        <v>0</v>
      </c>
      <c r="M19" s="100">
        <f t="shared" si="2"/>
        <v>84</v>
      </c>
      <c r="N19" s="101">
        <f t="shared" si="3"/>
        <v>0</v>
      </c>
    </row>
    <row r="20" spans="1:14" x14ac:dyDescent="0.2">
      <c r="A20" s="97" t="s">
        <v>3</v>
      </c>
      <c r="B20" s="98">
        <f>IFERROR(VLOOKUP(A20,'Dez. 2017'!A:B,2,0),0)</f>
        <v>8</v>
      </c>
      <c r="C20" s="98">
        <f>IFERROR(VLOOKUP(A20,'Jan. 2018'!A:B,2,0),0)</f>
        <v>7</v>
      </c>
      <c r="D20" s="98">
        <f>IFERROR(VLOOKUP(A20,'Feb. 2018'!A:B,2,0),0)</f>
        <v>4</v>
      </c>
      <c r="E20" s="98">
        <f>IFERROR(VLOOKUP(A20,'Mrz. 2018'!A:B,2,0),0)</f>
        <v>1</v>
      </c>
      <c r="F20" s="98"/>
      <c r="G20" s="98">
        <f t="shared" si="0"/>
        <v>20</v>
      </c>
      <c r="H20" s="99">
        <f t="shared" si="1"/>
        <v>80</v>
      </c>
      <c r="I20" s="99">
        <f>IFERROR(VLOOKUP(A20,'Dez. 2017'!A:F,5,0),0)</f>
        <v>32</v>
      </c>
      <c r="J20" s="99">
        <f>IFERROR(VLOOKUP(A20,'Jan. 2018'!A:E,5,0),0)</f>
        <v>28</v>
      </c>
      <c r="K20" s="99">
        <f>IFERROR(VLOOKUP(A20,'Feb. 2018'!A:E,5,0),0)</f>
        <v>16</v>
      </c>
      <c r="L20" s="99">
        <f>IFERROR(VLOOKUP(A20,'Mrz. 2018'!A:E,5,0),0)</f>
        <v>0</v>
      </c>
      <c r="M20" s="100">
        <f t="shared" si="2"/>
        <v>76</v>
      </c>
      <c r="N20" s="101">
        <f t="shared" si="3"/>
        <v>4</v>
      </c>
    </row>
    <row r="21" spans="1:14" x14ac:dyDescent="0.2">
      <c r="A21" s="97" t="s">
        <v>9</v>
      </c>
      <c r="B21" s="98">
        <f>IFERROR(VLOOKUP(A21,'Dez. 2017'!A:B,2,0),0)</f>
        <v>6</v>
      </c>
      <c r="C21" s="98">
        <f>IFERROR(VLOOKUP(A21,'Jan. 2018'!A:B,2,0),0)</f>
        <v>4</v>
      </c>
      <c r="D21" s="98">
        <f>IFERROR(VLOOKUP(A21,'Feb. 2018'!A:B,2,0),0)</f>
        <v>5</v>
      </c>
      <c r="E21" s="98">
        <f>IFERROR(VLOOKUP(A21,'Mrz. 2018'!A:B,2,0),0)</f>
        <v>5</v>
      </c>
      <c r="F21" s="98"/>
      <c r="G21" s="98">
        <f t="shared" si="0"/>
        <v>20</v>
      </c>
      <c r="H21" s="99">
        <f t="shared" si="1"/>
        <v>80</v>
      </c>
      <c r="I21" s="99">
        <f>IFERROR(VLOOKUP(A21,'Dez. 2017'!A:F,5,0),0)</f>
        <v>24</v>
      </c>
      <c r="J21" s="99">
        <f>IFERROR(VLOOKUP(A21,'Jan. 2018'!A:E,5,0),0)</f>
        <v>16</v>
      </c>
      <c r="K21" s="99">
        <f>IFERROR(VLOOKUP(A21,'Feb. 2018'!A:E,5,0),0)</f>
        <v>0</v>
      </c>
      <c r="L21" s="99">
        <f>IFERROR(VLOOKUP(A21,'Mrz. 2018'!A:E,5,0),0)</f>
        <v>0</v>
      </c>
      <c r="M21" s="100">
        <f t="shared" si="2"/>
        <v>40</v>
      </c>
      <c r="N21" s="101">
        <f t="shared" si="3"/>
        <v>40</v>
      </c>
    </row>
    <row r="22" spans="1:14" x14ac:dyDescent="0.2">
      <c r="A22" s="97" t="s">
        <v>23</v>
      </c>
      <c r="B22" s="98">
        <f>IFERROR(VLOOKUP(A22,'Dez. 2017'!A:B,2,0),0)</f>
        <v>6</v>
      </c>
      <c r="C22" s="98">
        <f>IFERROR(VLOOKUP(A22,'Jan. 2018'!A:B,2,0),0)</f>
        <v>4</v>
      </c>
      <c r="D22" s="98">
        <f>IFERROR(VLOOKUP(A22,'Feb. 2018'!A:B,2,0),0)</f>
        <v>3</v>
      </c>
      <c r="E22" s="98">
        <f>IFERROR(VLOOKUP(A22,'Mrz. 2018'!A:B,2,0),0)</f>
        <v>6</v>
      </c>
      <c r="F22" s="98"/>
      <c r="G22" s="98">
        <f t="shared" si="0"/>
        <v>19</v>
      </c>
      <c r="H22" s="99">
        <f t="shared" si="1"/>
        <v>76</v>
      </c>
      <c r="I22" s="99">
        <f>IFERROR(VLOOKUP(A22,'Dez. 2017'!A:F,5,0),0)</f>
        <v>24</v>
      </c>
      <c r="J22" s="99">
        <f>IFERROR(VLOOKUP(A22,'Jan. 2018'!A:E,5,0),0)</f>
        <v>16</v>
      </c>
      <c r="K22" s="99">
        <f>IFERROR(VLOOKUP(A22,'Feb. 2018'!A:E,5,0),0)</f>
        <v>12</v>
      </c>
      <c r="L22" s="99">
        <f>IFERROR(VLOOKUP(A22,'Mrz. 2018'!A:E,5,0),0)</f>
        <v>0</v>
      </c>
      <c r="M22" s="100">
        <f t="shared" si="2"/>
        <v>52</v>
      </c>
      <c r="N22" s="101">
        <f t="shared" si="3"/>
        <v>24</v>
      </c>
    </row>
    <row r="23" spans="1:14" x14ac:dyDescent="0.2">
      <c r="A23" s="97" t="s">
        <v>22</v>
      </c>
      <c r="B23" s="98">
        <f>IFERROR(VLOOKUP(A23,'Dez. 2017'!A:B,2,0),0)</f>
        <v>4</v>
      </c>
      <c r="C23" s="98">
        <f>IFERROR(VLOOKUP(A23,'Jan. 2018'!A:B,2,0),0)</f>
        <v>9</v>
      </c>
      <c r="D23" s="98">
        <f>IFERROR(VLOOKUP(A23,'Feb. 2018'!A:B,2,0),0)</f>
        <v>2</v>
      </c>
      <c r="E23" s="98">
        <f>IFERROR(VLOOKUP(A23,'Mrz. 2018'!A:B,2,0),0)</f>
        <v>4</v>
      </c>
      <c r="F23" s="98"/>
      <c r="G23" s="98">
        <f t="shared" si="0"/>
        <v>19</v>
      </c>
      <c r="H23" s="99">
        <f t="shared" si="1"/>
        <v>76</v>
      </c>
      <c r="I23" s="99">
        <f>IFERROR(VLOOKUP(A23,'Dez. 2017'!A:F,5,0),0)</f>
        <v>16</v>
      </c>
      <c r="J23" s="99">
        <f>IFERROR(VLOOKUP(A23,'Jan. 2018'!A:E,5,0),0)</f>
        <v>36</v>
      </c>
      <c r="K23" s="99">
        <f>IFERROR(VLOOKUP(A23,'Feb. 2018'!A:E,5,0),0)</f>
        <v>8</v>
      </c>
      <c r="L23" s="99">
        <f>IFERROR(VLOOKUP(A23,'Mrz. 2018'!A:E,5,0),0)</f>
        <v>0</v>
      </c>
      <c r="M23" s="100">
        <f t="shared" si="2"/>
        <v>60</v>
      </c>
      <c r="N23" s="101">
        <f t="shared" si="3"/>
        <v>16</v>
      </c>
    </row>
    <row r="24" spans="1:14" x14ac:dyDescent="0.2">
      <c r="A24" s="97" t="s">
        <v>8</v>
      </c>
      <c r="B24" s="98">
        <f>IFERROR(VLOOKUP(A24,'Dez. 2017'!A:B,2,0),0)</f>
        <v>5</v>
      </c>
      <c r="C24" s="98">
        <f>IFERROR(VLOOKUP(A24,'Jan. 2018'!A:B,2,0),0)</f>
        <v>7</v>
      </c>
      <c r="D24" s="98">
        <f>IFERROR(VLOOKUP(A24,'Feb. 2018'!A:B,2,0),0)</f>
        <v>4</v>
      </c>
      <c r="E24" s="98">
        <f>IFERROR(VLOOKUP(A24,'Mrz. 2018'!A:B,2,0),0)</f>
        <v>3</v>
      </c>
      <c r="F24" s="98"/>
      <c r="G24" s="98">
        <f t="shared" si="0"/>
        <v>19</v>
      </c>
      <c r="H24" s="99">
        <f t="shared" si="1"/>
        <v>76</v>
      </c>
      <c r="I24" s="99">
        <f>IFERROR(VLOOKUP(A24,'Dez. 2017'!A:F,5,0),0)</f>
        <v>20</v>
      </c>
      <c r="J24" s="99">
        <f>IFERROR(VLOOKUP(A24,'Jan. 2018'!A:E,5,0),0)</f>
        <v>28</v>
      </c>
      <c r="K24" s="99">
        <f>IFERROR(VLOOKUP(A24,'Feb. 2018'!A:E,5,0),0)</f>
        <v>0</v>
      </c>
      <c r="L24" s="99">
        <f>IFERROR(VLOOKUP(A24,'Mrz. 2018'!A:E,5,0),0)</f>
        <v>0</v>
      </c>
      <c r="M24" s="100">
        <f t="shared" si="2"/>
        <v>48</v>
      </c>
      <c r="N24" s="101">
        <f t="shared" si="3"/>
        <v>28</v>
      </c>
    </row>
    <row r="25" spans="1:14" x14ac:dyDescent="0.2">
      <c r="A25" s="97" t="s">
        <v>26</v>
      </c>
      <c r="B25" s="98">
        <f>IFERROR(VLOOKUP(A25,'Dez. 2017'!A:B,2,0),0)</f>
        <v>4</v>
      </c>
      <c r="C25" s="98">
        <f>IFERROR(VLOOKUP(A25,'Jan. 2018'!A:B,2,0),0)</f>
        <v>9</v>
      </c>
      <c r="D25" s="98">
        <f>IFERROR(VLOOKUP(A25,'Feb. 2018'!A:B,2,0),0)</f>
        <v>3</v>
      </c>
      <c r="E25" s="98">
        <f>IFERROR(VLOOKUP(A25,'Mrz. 2018'!A:B,2,0),0)</f>
        <v>3</v>
      </c>
      <c r="F25" s="98"/>
      <c r="G25" s="98">
        <f t="shared" si="0"/>
        <v>19</v>
      </c>
      <c r="H25" s="99">
        <f t="shared" si="1"/>
        <v>76</v>
      </c>
      <c r="I25" s="99">
        <f>IFERROR(VLOOKUP(A25,'Dez. 2017'!A:F,5,0),0)</f>
        <v>16</v>
      </c>
      <c r="J25" s="99">
        <f>IFERROR(VLOOKUP(A25,'Jan. 2018'!A:E,5,0),0)</f>
        <v>36</v>
      </c>
      <c r="K25" s="99">
        <f>IFERROR(VLOOKUP(A25,'Feb. 2018'!A:E,5,0),0)</f>
        <v>0</v>
      </c>
      <c r="L25" s="99">
        <f>IFERROR(VLOOKUP(A25,'Mrz. 2018'!A:E,5,0),0)</f>
        <v>0</v>
      </c>
      <c r="M25" s="100">
        <f t="shared" si="2"/>
        <v>52</v>
      </c>
      <c r="N25" s="101">
        <f t="shared" si="3"/>
        <v>24</v>
      </c>
    </row>
    <row r="26" spans="1:14" x14ac:dyDescent="0.2">
      <c r="A26" s="97" t="s">
        <v>95</v>
      </c>
      <c r="B26" s="98">
        <f>IFERROR(VLOOKUP(A26,'Dez. 2017'!A:B,2,0),0)</f>
        <v>0</v>
      </c>
      <c r="C26" s="98">
        <f>IFERROR(VLOOKUP(A26,'Jan. 2018'!A:B,2,0),0)</f>
        <v>6</v>
      </c>
      <c r="D26" s="98">
        <f>IFERROR(VLOOKUP(A26,'Feb. 2018'!A:B,2,0),0)</f>
        <v>8</v>
      </c>
      <c r="E26" s="98">
        <f>IFERROR(VLOOKUP(A26,'Mrz. 2018'!A:B,2,0),0)</f>
        <v>4</v>
      </c>
      <c r="F26" s="98"/>
      <c r="G26" s="98">
        <f t="shared" si="0"/>
        <v>18</v>
      </c>
      <c r="H26" s="99">
        <f t="shared" si="1"/>
        <v>72</v>
      </c>
      <c r="I26" s="99">
        <f>IFERROR(VLOOKUP(A26,'Dez. 2017'!A:F,5,0),0)</f>
        <v>0</v>
      </c>
      <c r="J26" s="99">
        <f>IFERROR(VLOOKUP(A26,'Jan. 2018'!A:E,5,0),0)</f>
        <v>24</v>
      </c>
      <c r="K26" s="99">
        <f>IFERROR(VLOOKUP(A26,'Feb. 2018'!A:E,5,0),0)</f>
        <v>32</v>
      </c>
      <c r="L26" s="99">
        <f>IFERROR(VLOOKUP(A26,'Mrz. 2018'!A:E,5,0),0)</f>
        <v>0</v>
      </c>
      <c r="M26" s="100">
        <f t="shared" si="2"/>
        <v>56</v>
      </c>
      <c r="N26" s="101">
        <f t="shared" si="3"/>
        <v>16</v>
      </c>
    </row>
    <row r="27" spans="1:14" x14ac:dyDescent="0.2">
      <c r="A27" s="97" t="s">
        <v>29</v>
      </c>
      <c r="B27" s="98">
        <f>IFERROR(VLOOKUP(A27,'Dez. 2017'!A:B,2,0),0)</f>
        <v>5</v>
      </c>
      <c r="C27" s="98">
        <f>IFERROR(VLOOKUP(A27,'Jan. 2018'!A:B,2,0),0)</f>
        <v>3</v>
      </c>
      <c r="D27" s="98">
        <f>IFERROR(VLOOKUP(A27,'Feb. 2018'!A:B,2,0),0)</f>
        <v>3</v>
      </c>
      <c r="E27" s="98">
        <f>IFERROR(VLOOKUP(A27,'Mrz. 2018'!A:B,2,0),0)</f>
        <v>7</v>
      </c>
      <c r="F27" s="98"/>
      <c r="G27" s="98">
        <f t="shared" si="0"/>
        <v>18</v>
      </c>
      <c r="H27" s="99">
        <f t="shared" si="1"/>
        <v>72</v>
      </c>
      <c r="I27" s="99">
        <f>IFERROR(VLOOKUP(A27,'Dez. 2017'!A:F,5,0),0)</f>
        <v>20</v>
      </c>
      <c r="J27" s="99">
        <f>IFERROR(VLOOKUP(A27,'Jan. 2018'!A:E,5,0),0)</f>
        <v>12</v>
      </c>
      <c r="K27" s="99">
        <f>IFERROR(VLOOKUP(A27,'Feb. 2018'!A:E,5,0),0)</f>
        <v>12</v>
      </c>
      <c r="L27" s="99">
        <f>IFERROR(VLOOKUP(A27,'Mrz. 2018'!A:E,5,0),0)</f>
        <v>0</v>
      </c>
      <c r="M27" s="100">
        <f t="shared" si="2"/>
        <v>44</v>
      </c>
      <c r="N27" s="101">
        <f t="shared" si="3"/>
        <v>28</v>
      </c>
    </row>
    <row r="28" spans="1:14" x14ac:dyDescent="0.2">
      <c r="A28" s="97" t="s">
        <v>51</v>
      </c>
      <c r="B28" s="98">
        <f>IFERROR(VLOOKUP(A28,'Dez. 2017'!A:B,2,0),0)</f>
        <v>4</v>
      </c>
      <c r="C28" s="98">
        <f>IFERROR(VLOOKUP(A28,'Jan. 2018'!A:B,2,0),0)</f>
        <v>6</v>
      </c>
      <c r="D28" s="98">
        <f>IFERROR(VLOOKUP(A28,'Feb. 2018'!A:B,2,0),0)</f>
        <v>4</v>
      </c>
      <c r="E28" s="98">
        <f>IFERROR(VLOOKUP(A28,'Mrz. 2018'!A:B,2,0),0)</f>
        <v>3</v>
      </c>
      <c r="F28" s="98"/>
      <c r="G28" s="98">
        <f t="shared" si="0"/>
        <v>17</v>
      </c>
      <c r="H28" s="99">
        <f t="shared" si="1"/>
        <v>68</v>
      </c>
      <c r="I28" s="99">
        <f>IFERROR(VLOOKUP(A28,'Dez. 2017'!A:F,5,0),0)</f>
        <v>16</v>
      </c>
      <c r="J28" s="99">
        <f>IFERROR(VLOOKUP(A28,'Jan. 2018'!A:E,5,0),0)</f>
        <v>24</v>
      </c>
      <c r="K28" s="99">
        <f>IFERROR(VLOOKUP(A28,'Feb. 2018'!A:E,5,0),0)</f>
        <v>16</v>
      </c>
      <c r="L28" s="99">
        <f>IFERROR(VLOOKUP(A28,'Mrz. 2018'!A:E,5,0),0)</f>
        <v>0</v>
      </c>
      <c r="M28" s="100">
        <f t="shared" si="2"/>
        <v>56</v>
      </c>
      <c r="N28" s="101">
        <f t="shared" si="3"/>
        <v>12</v>
      </c>
    </row>
    <row r="29" spans="1:14" x14ac:dyDescent="0.2">
      <c r="A29" s="97" t="s">
        <v>33</v>
      </c>
      <c r="B29" s="98">
        <f>IFERROR(VLOOKUP(A29,'Dez. 2017'!A:B,2,0),0)</f>
        <v>5</v>
      </c>
      <c r="C29" s="98">
        <f>IFERROR(VLOOKUP(A29,'Jan. 2018'!A:B,2,0),0)</f>
        <v>6</v>
      </c>
      <c r="D29" s="98">
        <f>IFERROR(VLOOKUP(A29,'Feb. 2018'!A:B,2,0),0)</f>
        <v>3</v>
      </c>
      <c r="E29" s="98">
        <f>IFERROR(VLOOKUP(A29,'Mrz. 2018'!A:B,2,0),0)</f>
        <v>2</v>
      </c>
      <c r="F29" s="98"/>
      <c r="G29" s="98">
        <f t="shared" si="0"/>
        <v>16</v>
      </c>
      <c r="H29" s="99">
        <f t="shared" si="1"/>
        <v>64</v>
      </c>
      <c r="I29" s="99">
        <f>IFERROR(VLOOKUP(A29,'Dez. 2017'!A:F,5,0),0)</f>
        <v>20</v>
      </c>
      <c r="J29" s="99">
        <f>IFERROR(VLOOKUP(A29,'Jan. 2018'!A:E,5,0),0)</f>
        <v>24</v>
      </c>
      <c r="K29" s="99">
        <f>IFERROR(VLOOKUP(A29,'Feb. 2018'!A:E,5,0),0)</f>
        <v>0</v>
      </c>
      <c r="L29" s="99">
        <f>IFERROR(VLOOKUP(A29,'Mrz. 2018'!A:E,5,0),0)</f>
        <v>0</v>
      </c>
      <c r="M29" s="100">
        <f t="shared" si="2"/>
        <v>44</v>
      </c>
      <c r="N29" s="101">
        <f t="shared" si="3"/>
        <v>20</v>
      </c>
    </row>
    <row r="30" spans="1:14" x14ac:dyDescent="0.2">
      <c r="A30" s="97" t="s">
        <v>17</v>
      </c>
      <c r="B30" s="98">
        <f>IFERROR(VLOOKUP(A30,'Dez. 2017'!A:B,2,0),0)</f>
        <v>4</v>
      </c>
      <c r="C30" s="98">
        <f>IFERROR(VLOOKUP(A30,'Jan. 2018'!A:B,2,0),0)</f>
        <v>6</v>
      </c>
      <c r="D30" s="98">
        <f>IFERROR(VLOOKUP(A30,'Feb. 2018'!A:B,2,0),0)</f>
        <v>3</v>
      </c>
      <c r="E30" s="98">
        <f>IFERROR(VLOOKUP(A30,'Mrz. 2018'!A:B,2,0),0)</f>
        <v>3</v>
      </c>
      <c r="F30" s="98"/>
      <c r="G30" s="98">
        <f t="shared" si="0"/>
        <v>16</v>
      </c>
      <c r="H30" s="99">
        <f t="shared" si="1"/>
        <v>64</v>
      </c>
      <c r="I30" s="99">
        <f>IFERROR(VLOOKUP(A30,'Dez. 2017'!A:F,5,0),0)</f>
        <v>16</v>
      </c>
      <c r="J30" s="99">
        <f>IFERROR(VLOOKUP(A30,'Jan. 2018'!A:E,5,0),0)</f>
        <v>24</v>
      </c>
      <c r="K30" s="99">
        <f>IFERROR(VLOOKUP(A30,'Feb. 2018'!A:E,5,0),0)</f>
        <v>12</v>
      </c>
      <c r="L30" s="99">
        <f>IFERROR(VLOOKUP(A30,'Mrz. 2018'!A:E,5,0),0)</f>
        <v>0</v>
      </c>
      <c r="M30" s="100">
        <f t="shared" si="2"/>
        <v>52</v>
      </c>
      <c r="N30" s="101">
        <f t="shared" si="3"/>
        <v>12</v>
      </c>
    </row>
    <row r="31" spans="1:14" x14ac:dyDescent="0.2">
      <c r="A31" s="97" t="s">
        <v>5</v>
      </c>
      <c r="B31" s="98">
        <f>IFERROR(VLOOKUP(A31,'Dez. 2017'!A:B,2,0),0)</f>
        <v>6</v>
      </c>
      <c r="C31" s="98">
        <f>IFERROR(VLOOKUP(A31,'Jan. 2018'!A:B,2,0),0)</f>
        <v>4</v>
      </c>
      <c r="D31" s="98">
        <f>IFERROR(VLOOKUP(A31,'Feb. 2018'!A:B,2,0),0)</f>
        <v>3</v>
      </c>
      <c r="E31" s="98">
        <f>IFERROR(VLOOKUP(A31,'Mrz. 2018'!A:B,2,0),0)</f>
        <v>1</v>
      </c>
      <c r="F31" s="98"/>
      <c r="G31" s="98">
        <f t="shared" si="0"/>
        <v>14</v>
      </c>
      <c r="H31" s="99">
        <f t="shared" si="1"/>
        <v>56</v>
      </c>
      <c r="I31" s="99">
        <f>IFERROR(VLOOKUP(A31,'Dez. 2017'!A:F,5,0),0)</f>
        <v>24</v>
      </c>
      <c r="J31" s="99">
        <f>IFERROR(VLOOKUP(A31,'Jan. 2018'!A:E,5,0),0)</f>
        <v>16</v>
      </c>
      <c r="K31" s="99">
        <f>IFERROR(VLOOKUP(A31,'Feb. 2018'!A:E,5,0),0)</f>
        <v>12</v>
      </c>
      <c r="L31" s="99">
        <f>IFERROR(VLOOKUP(A31,'Mrz. 2018'!A:E,5,0),0)</f>
        <v>0</v>
      </c>
      <c r="M31" s="100">
        <f t="shared" si="2"/>
        <v>52</v>
      </c>
      <c r="N31" s="101">
        <f t="shared" si="3"/>
        <v>4</v>
      </c>
    </row>
    <row r="32" spans="1:14" x14ac:dyDescent="0.2">
      <c r="A32" s="97" t="s">
        <v>14</v>
      </c>
      <c r="B32" s="98">
        <f>IFERROR(VLOOKUP(A32,'Dez. 2017'!A:B,2,0),0)</f>
        <v>5</v>
      </c>
      <c r="C32" s="98">
        <f>IFERROR(VLOOKUP(A32,'Jan. 2018'!A:B,2,0),0)</f>
        <v>3</v>
      </c>
      <c r="D32" s="98">
        <f>IFERROR(VLOOKUP(A32,'Feb. 2018'!A:B,2,0),0)</f>
        <v>4</v>
      </c>
      <c r="E32" s="98">
        <f>IFERROR(VLOOKUP(A32,'Mrz. 2018'!A:B,2,0),0)</f>
        <v>2</v>
      </c>
      <c r="F32" s="98"/>
      <c r="G32" s="98">
        <f t="shared" si="0"/>
        <v>14</v>
      </c>
      <c r="H32" s="99">
        <f t="shared" si="1"/>
        <v>56</v>
      </c>
      <c r="I32" s="99">
        <f>IFERROR(VLOOKUP(A32,'Dez. 2017'!A:F,5,0),0)</f>
        <v>20</v>
      </c>
      <c r="J32" s="99">
        <f>IFERROR(VLOOKUP(A32,'Jan. 2018'!A:E,5,0),0)</f>
        <v>12</v>
      </c>
      <c r="K32" s="99">
        <f>IFERROR(VLOOKUP(A32,'Feb. 2018'!A:E,5,0),0)</f>
        <v>0</v>
      </c>
      <c r="L32" s="99">
        <f>IFERROR(VLOOKUP(A32,'Mrz. 2018'!A:E,5,0),0)</f>
        <v>0</v>
      </c>
      <c r="M32" s="100">
        <f t="shared" si="2"/>
        <v>32</v>
      </c>
      <c r="N32" s="101">
        <f t="shared" si="3"/>
        <v>24</v>
      </c>
    </row>
    <row r="33" spans="1:14" x14ac:dyDescent="0.2">
      <c r="A33" s="97" t="s">
        <v>38</v>
      </c>
      <c r="B33" s="98">
        <f>IFERROR(VLOOKUP(A33,'Dez. 2017'!A:B,2,0),0)</f>
        <v>3</v>
      </c>
      <c r="C33" s="98">
        <f>IFERROR(VLOOKUP(A33,'Jan. 2018'!A:B,2,0),0)</f>
        <v>5</v>
      </c>
      <c r="D33" s="98">
        <f>IFERROR(VLOOKUP(A33,'Feb. 2018'!A:B,2,0),0)</f>
        <v>4</v>
      </c>
      <c r="E33" s="98">
        <f>IFERROR(VLOOKUP(A33,'Mrz. 2018'!A:B,2,0),0)</f>
        <v>2</v>
      </c>
      <c r="F33" s="98"/>
      <c r="G33" s="98">
        <f t="shared" si="0"/>
        <v>14</v>
      </c>
      <c r="H33" s="99">
        <f t="shared" si="1"/>
        <v>56</v>
      </c>
      <c r="I33" s="99">
        <f>IFERROR(VLOOKUP(A33,'Dez. 2017'!A:F,5,0),0)</f>
        <v>12</v>
      </c>
      <c r="J33" s="99">
        <f>IFERROR(VLOOKUP(A33,'Jan. 2018'!A:E,5,0),0)</f>
        <v>20</v>
      </c>
      <c r="K33" s="99">
        <f>IFERROR(VLOOKUP(A33,'Feb. 2018'!A:E,5,0),0)</f>
        <v>16</v>
      </c>
      <c r="L33" s="99">
        <f>IFERROR(VLOOKUP(A33,'Mrz. 2018'!A:E,5,0),0)</f>
        <v>0</v>
      </c>
      <c r="M33" s="100">
        <f t="shared" si="2"/>
        <v>48</v>
      </c>
      <c r="N33" s="101">
        <f t="shared" si="3"/>
        <v>8</v>
      </c>
    </row>
    <row r="34" spans="1:14" x14ac:dyDescent="0.2">
      <c r="A34" s="97" t="s">
        <v>24</v>
      </c>
      <c r="B34" s="98">
        <f>IFERROR(VLOOKUP(A34,'Dez. 2017'!A:B,2,0),0)</f>
        <v>6</v>
      </c>
      <c r="C34" s="98">
        <f>IFERROR(VLOOKUP(A34,'Jan. 2018'!A:B,2,0),0)</f>
        <v>4</v>
      </c>
      <c r="D34" s="98">
        <f>IFERROR(VLOOKUP(A34,'Feb. 2018'!A:B,2,0),0)</f>
        <v>2</v>
      </c>
      <c r="E34" s="98">
        <f>IFERROR(VLOOKUP(A34,'Mrz. 2018'!A:B,2,0),0)</f>
        <v>1</v>
      </c>
      <c r="F34" s="98"/>
      <c r="G34" s="98">
        <f t="shared" si="0"/>
        <v>13</v>
      </c>
      <c r="H34" s="99">
        <f t="shared" si="1"/>
        <v>52</v>
      </c>
      <c r="I34" s="99">
        <f>IFERROR(VLOOKUP(A34,'Dez. 2017'!A:F,5,0),0)</f>
        <v>24</v>
      </c>
      <c r="J34" s="99">
        <f>IFERROR(VLOOKUP(A34,'Jan. 2018'!A:E,5,0),0)</f>
        <v>0</v>
      </c>
      <c r="K34" s="99">
        <f>IFERROR(VLOOKUP(A34,'Feb. 2018'!A:E,5,0),0)</f>
        <v>0</v>
      </c>
      <c r="L34" s="99">
        <f>IFERROR(VLOOKUP(A34,'Mrz. 2018'!A:E,5,0),0)</f>
        <v>0</v>
      </c>
      <c r="M34" s="100">
        <f t="shared" si="2"/>
        <v>24</v>
      </c>
      <c r="N34" s="101">
        <f t="shared" si="3"/>
        <v>28</v>
      </c>
    </row>
    <row r="35" spans="1:14" x14ac:dyDescent="0.2">
      <c r="A35" s="97" t="s">
        <v>31</v>
      </c>
      <c r="B35" s="98">
        <f>IFERROR(VLOOKUP(A35,'Dez. 2017'!A:B,2,0),0)</f>
        <v>5</v>
      </c>
      <c r="C35" s="98">
        <f>IFERROR(VLOOKUP(A35,'Jan. 2018'!A:B,2,0),0)</f>
        <v>4</v>
      </c>
      <c r="D35" s="98">
        <f>IFERROR(VLOOKUP(A35,'Feb. 2018'!A:B,2,0),0)</f>
        <v>0</v>
      </c>
      <c r="E35" s="98">
        <f>IFERROR(VLOOKUP(A35,'Mrz. 2018'!A:B,2,0),0)</f>
        <v>3</v>
      </c>
      <c r="F35" s="98"/>
      <c r="G35" s="98">
        <f t="shared" ref="G35:G66" si="4">SUM(B35:F35)</f>
        <v>12</v>
      </c>
      <c r="H35" s="99">
        <f t="shared" ref="H35:H66" si="5">G35*4</f>
        <v>48</v>
      </c>
      <c r="I35" s="99">
        <f>IFERROR(VLOOKUP(A35,'Dez. 2017'!A:F,5,0),0)</f>
        <v>0</v>
      </c>
      <c r="J35" s="99">
        <f>IFERROR(VLOOKUP(A35,'Jan. 2018'!A:E,5,0),0)</f>
        <v>0</v>
      </c>
      <c r="K35" s="99">
        <f>IFERROR(VLOOKUP(A35,'Feb. 2018'!A:E,5,0),0)</f>
        <v>0</v>
      </c>
      <c r="L35" s="99">
        <f>IFERROR(VLOOKUP(A35,'Mrz. 2018'!A:E,5,0),0)</f>
        <v>0</v>
      </c>
      <c r="M35" s="100">
        <f t="shared" ref="M35:M66" si="6">SUM(I35:L35)</f>
        <v>0</v>
      </c>
      <c r="N35" s="101">
        <f t="shared" ref="N35:N66" si="7">H35-M35</f>
        <v>48</v>
      </c>
    </row>
    <row r="36" spans="1:14" x14ac:dyDescent="0.2">
      <c r="A36" s="97" t="s">
        <v>10</v>
      </c>
      <c r="B36" s="98">
        <f>IFERROR(VLOOKUP(A36,'Dez. 2017'!A:B,2,0),0)</f>
        <v>4</v>
      </c>
      <c r="C36" s="98">
        <f>IFERROR(VLOOKUP(A36,'Jan. 2018'!A:B,2,0),0)</f>
        <v>2</v>
      </c>
      <c r="D36" s="98">
        <f>IFERROR(VLOOKUP(A36,'Feb. 2018'!A:B,2,0),0)</f>
        <v>3</v>
      </c>
      <c r="E36" s="98">
        <f>IFERROR(VLOOKUP(A36,'Mrz. 2018'!A:B,2,0),0)</f>
        <v>2</v>
      </c>
      <c r="F36" s="98"/>
      <c r="G36" s="98">
        <f t="shared" si="4"/>
        <v>11</v>
      </c>
      <c r="H36" s="99">
        <f t="shared" si="5"/>
        <v>44</v>
      </c>
      <c r="I36" s="99">
        <f>IFERROR(VLOOKUP(A36,'Dez. 2017'!A:F,5,0),0)</f>
        <v>16</v>
      </c>
      <c r="J36" s="99">
        <f>IFERROR(VLOOKUP(A36,'Jan. 2018'!A:E,5,0),0)</f>
        <v>8</v>
      </c>
      <c r="K36" s="99">
        <f>IFERROR(VLOOKUP(A36,'Feb. 2018'!A:E,5,0),0)</f>
        <v>12</v>
      </c>
      <c r="L36" s="99">
        <f>IFERROR(VLOOKUP(A36,'Mrz. 2018'!A:E,5,0),0)</f>
        <v>0</v>
      </c>
      <c r="M36" s="100">
        <f t="shared" si="6"/>
        <v>36</v>
      </c>
      <c r="N36" s="101">
        <f t="shared" si="7"/>
        <v>8</v>
      </c>
    </row>
    <row r="37" spans="1:14" x14ac:dyDescent="0.2">
      <c r="A37" s="97" t="s">
        <v>75</v>
      </c>
      <c r="B37" s="98">
        <f>IFERROR(VLOOKUP(A37,'Dez. 2017'!A:B,2,0),0)</f>
        <v>3</v>
      </c>
      <c r="C37" s="98">
        <f>IFERROR(VLOOKUP(A37,'Jan. 2018'!A:B,2,0),0)</f>
        <v>1</v>
      </c>
      <c r="D37" s="98">
        <f>IFERROR(VLOOKUP(A37,'Feb. 2018'!A:B,2,0),0)</f>
        <v>5</v>
      </c>
      <c r="E37" s="98">
        <f>IFERROR(VLOOKUP(A37,'Mrz. 2018'!A:B,2,0),0)</f>
        <v>2</v>
      </c>
      <c r="F37" s="98"/>
      <c r="G37" s="98">
        <f t="shared" si="4"/>
        <v>11</v>
      </c>
      <c r="H37" s="99">
        <f t="shared" si="5"/>
        <v>44</v>
      </c>
      <c r="I37" s="99">
        <f>IFERROR(VLOOKUP(A37,'Dez. 2017'!A:F,5,0),0)</f>
        <v>12</v>
      </c>
      <c r="J37" s="99">
        <f>IFERROR(VLOOKUP(A37,'Jan. 2018'!A:E,5,0),0)</f>
        <v>4</v>
      </c>
      <c r="K37" s="99">
        <f>IFERROR(VLOOKUP(A37,'Feb. 2018'!A:E,5,0),0)</f>
        <v>20</v>
      </c>
      <c r="L37" s="99">
        <f>IFERROR(VLOOKUP(A37,'Mrz. 2018'!A:E,5,0),0)</f>
        <v>0</v>
      </c>
      <c r="M37" s="100">
        <f t="shared" si="6"/>
        <v>36</v>
      </c>
      <c r="N37" s="101">
        <f t="shared" si="7"/>
        <v>8</v>
      </c>
    </row>
    <row r="38" spans="1:14" x14ac:dyDescent="0.2">
      <c r="A38" s="97" t="s">
        <v>11</v>
      </c>
      <c r="B38" s="98">
        <f>IFERROR(VLOOKUP(A38,'Dez. 2017'!A:B,2,0),0)</f>
        <v>6</v>
      </c>
      <c r="C38" s="98">
        <f>IFERROR(VLOOKUP(A38,'Jan. 2018'!A:B,2,0),0)</f>
        <v>2</v>
      </c>
      <c r="D38" s="98">
        <f>IFERROR(VLOOKUP(A38,'Feb. 2018'!A:B,2,0),0)</f>
        <v>2</v>
      </c>
      <c r="E38" s="98">
        <f>IFERROR(VLOOKUP(A38,'Mrz. 2018'!A:B,2,0),0)</f>
        <v>1</v>
      </c>
      <c r="F38" s="98"/>
      <c r="G38" s="98">
        <f t="shared" si="4"/>
        <v>11</v>
      </c>
      <c r="H38" s="99">
        <f t="shared" si="5"/>
        <v>44</v>
      </c>
      <c r="I38" s="99">
        <f>IFERROR(VLOOKUP(A38,'Dez. 2017'!A:F,5,0),0)</f>
        <v>24</v>
      </c>
      <c r="J38" s="99">
        <f>IFERROR(VLOOKUP(A38,'Jan. 2018'!A:E,5,0),0)</f>
        <v>8</v>
      </c>
      <c r="K38" s="99">
        <f>IFERROR(VLOOKUP(A38,'Feb. 2018'!A:E,5,0),0)</f>
        <v>8</v>
      </c>
      <c r="L38" s="99">
        <f>IFERROR(VLOOKUP(A38,'Mrz. 2018'!A:E,5,0),0)</f>
        <v>0</v>
      </c>
      <c r="M38" s="100">
        <f t="shared" si="6"/>
        <v>40</v>
      </c>
      <c r="N38" s="101">
        <f t="shared" si="7"/>
        <v>4</v>
      </c>
    </row>
    <row r="39" spans="1:14" x14ac:dyDescent="0.2">
      <c r="A39" s="97" t="s">
        <v>20</v>
      </c>
      <c r="B39" s="98">
        <f>IFERROR(VLOOKUP(A39,'Dez. 2017'!A:B,2,0),0)</f>
        <v>4</v>
      </c>
      <c r="C39" s="98">
        <f>IFERROR(VLOOKUP(A39,'Jan. 2018'!A:B,2,0),0)</f>
        <v>5</v>
      </c>
      <c r="D39" s="98">
        <f>IFERROR(VLOOKUP(A39,'Feb. 2018'!A:B,2,0),0)</f>
        <v>0</v>
      </c>
      <c r="E39" s="98">
        <f>IFERROR(VLOOKUP(A39,'Mrz. 2018'!A:B,2,0),0)</f>
        <v>0</v>
      </c>
      <c r="F39" s="98"/>
      <c r="G39" s="98">
        <f t="shared" si="4"/>
        <v>9</v>
      </c>
      <c r="H39" s="99">
        <f t="shared" si="5"/>
        <v>36</v>
      </c>
      <c r="I39" s="99">
        <f>IFERROR(VLOOKUP(A39,'Dez. 2017'!A:F,5,0),0)</f>
        <v>16</v>
      </c>
      <c r="J39" s="99">
        <f>IFERROR(VLOOKUP(A39,'Jan. 2018'!A:E,5,0),0)</f>
        <v>20</v>
      </c>
      <c r="K39" s="99">
        <f>IFERROR(VLOOKUP(A39,'Feb. 2018'!A:E,5,0),0)</f>
        <v>0</v>
      </c>
      <c r="L39" s="99">
        <f>IFERROR(VLOOKUP(A39,'Mrz. 2018'!A:E,5,0),0)</f>
        <v>0</v>
      </c>
      <c r="M39" s="100">
        <f t="shared" si="6"/>
        <v>36</v>
      </c>
      <c r="N39" s="101">
        <f t="shared" si="7"/>
        <v>0</v>
      </c>
    </row>
    <row r="40" spans="1:14" x14ac:dyDescent="0.2">
      <c r="A40" s="97" t="s">
        <v>28</v>
      </c>
      <c r="B40" s="98">
        <f>IFERROR(VLOOKUP(A40,'Dez. 2017'!A:B,2,0),0)</f>
        <v>5</v>
      </c>
      <c r="C40" s="98">
        <f>IFERROR(VLOOKUP(A40,'Jan. 2018'!A:B,2,0),0)</f>
        <v>2</v>
      </c>
      <c r="D40" s="98">
        <f>IFERROR(VLOOKUP(A40,'Feb. 2018'!A:B,2,0),0)</f>
        <v>1</v>
      </c>
      <c r="E40" s="98">
        <f>IFERROR(VLOOKUP(A40,'Mrz. 2018'!A:B,2,0),0)</f>
        <v>2</v>
      </c>
      <c r="F40" s="98"/>
      <c r="G40" s="98">
        <f t="shared" si="4"/>
        <v>10</v>
      </c>
      <c r="H40" s="99">
        <f t="shared" si="5"/>
        <v>40</v>
      </c>
      <c r="I40" s="99">
        <f>IFERROR(VLOOKUP(A40,'Dez. 2017'!A:F,5,0),0)</f>
        <v>20</v>
      </c>
      <c r="J40" s="99">
        <f>IFERROR(VLOOKUP(A40,'Jan. 2018'!A:E,5,0),0)</f>
        <v>0</v>
      </c>
      <c r="K40" s="99">
        <f>IFERROR(VLOOKUP(A40,'Feb. 2018'!A:E,5,0),0)</f>
        <v>0</v>
      </c>
      <c r="L40" s="99">
        <f>IFERROR(VLOOKUP(A40,'Mrz. 2018'!A:E,5,0),0)</f>
        <v>0</v>
      </c>
      <c r="M40" s="100">
        <f t="shared" si="6"/>
        <v>20</v>
      </c>
      <c r="N40" s="101">
        <f t="shared" si="7"/>
        <v>20</v>
      </c>
    </row>
    <row r="41" spans="1:14" x14ac:dyDescent="0.2">
      <c r="A41" s="97" t="s">
        <v>55</v>
      </c>
      <c r="B41" s="98">
        <f>IFERROR(VLOOKUP(A41,'Dez. 2017'!A:B,2,0),0)</f>
        <v>4</v>
      </c>
      <c r="C41" s="98">
        <f>IFERROR(VLOOKUP(A41,'Jan. 2018'!A:B,2,0),0)</f>
        <v>3</v>
      </c>
      <c r="D41" s="98">
        <f>IFERROR(VLOOKUP(A41,'Feb. 2018'!A:B,2,0),0)</f>
        <v>1</v>
      </c>
      <c r="E41" s="98">
        <f>IFERROR(VLOOKUP(A41,'Mrz. 2018'!A:B,2,0),0)</f>
        <v>2</v>
      </c>
      <c r="F41" s="98"/>
      <c r="G41" s="98">
        <f t="shared" si="4"/>
        <v>10</v>
      </c>
      <c r="H41" s="99">
        <f t="shared" si="5"/>
        <v>40</v>
      </c>
      <c r="I41" s="99">
        <f>IFERROR(VLOOKUP(A41,'Dez. 2017'!A:F,5,0),0)</f>
        <v>16</v>
      </c>
      <c r="J41" s="99">
        <f>IFERROR(VLOOKUP(A41,'Jan. 2018'!A:E,5,0),0)</f>
        <v>12</v>
      </c>
      <c r="K41" s="99">
        <f>IFERROR(VLOOKUP(A41,'Feb. 2018'!A:E,5,0),0)</f>
        <v>0</v>
      </c>
      <c r="L41" s="99">
        <f>IFERROR(VLOOKUP(A41,'Mrz. 2018'!A:E,5,0),0)</f>
        <v>0</v>
      </c>
      <c r="M41" s="100">
        <f t="shared" si="6"/>
        <v>28</v>
      </c>
      <c r="N41" s="101">
        <f t="shared" si="7"/>
        <v>12</v>
      </c>
    </row>
    <row r="42" spans="1:14" x14ac:dyDescent="0.2">
      <c r="A42" s="97" t="s">
        <v>39</v>
      </c>
      <c r="B42" s="98">
        <f>IFERROR(VLOOKUP(A42,'Dez. 2017'!A:B,2,0),0)</f>
        <v>2</v>
      </c>
      <c r="C42" s="98">
        <f>IFERROR(VLOOKUP(A42,'Jan. 2018'!A:B,2,0),0)</f>
        <v>4</v>
      </c>
      <c r="D42" s="98">
        <f>IFERROR(VLOOKUP(A42,'Feb. 2018'!A:B,2,0),0)</f>
        <v>2</v>
      </c>
      <c r="E42" s="98">
        <f>IFERROR(VLOOKUP(A42,'Mrz. 2018'!A:B,2,0),0)</f>
        <v>2</v>
      </c>
      <c r="F42" s="98"/>
      <c r="G42" s="98">
        <f t="shared" si="4"/>
        <v>10</v>
      </c>
      <c r="H42" s="99">
        <f t="shared" si="5"/>
        <v>40</v>
      </c>
      <c r="I42" s="99">
        <f>IFERROR(VLOOKUP(A42,'Dez. 2017'!A:F,5,0),0)</f>
        <v>8</v>
      </c>
      <c r="J42" s="99">
        <f>IFERROR(VLOOKUP(A42,'Jan. 2018'!A:E,5,0),0)</f>
        <v>16</v>
      </c>
      <c r="K42" s="99">
        <f>IFERROR(VLOOKUP(A42,'Feb. 2018'!A:E,5,0),0)</f>
        <v>0</v>
      </c>
      <c r="L42" s="99">
        <f>IFERROR(VLOOKUP(A42,'Mrz. 2018'!A:E,5,0),0)</f>
        <v>0</v>
      </c>
      <c r="M42" s="100">
        <f t="shared" si="6"/>
        <v>24</v>
      </c>
      <c r="N42" s="101">
        <f t="shared" si="7"/>
        <v>16</v>
      </c>
    </row>
    <row r="43" spans="1:14" x14ac:dyDescent="0.2">
      <c r="A43" s="97" t="s">
        <v>42</v>
      </c>
      <c r="B43" s="98">
        <f>IFERROR(VLOOKUP(A43,'Dez. 2017'!A:B,2,0),0)</f>
        <v>2</v>
      </c>
      <c r="C43" s="98">
        <f>IFERROR(VLOOKUP(A43,'Jan. 2018'!A:B,2,0),0)</f>
        <v>4</v>
      </c>
      <c r="D43" s="98">
        <f>IFERROR(VLOOKUP(A43,'Feb. 2018'!A:B,2,0),0)</f>
        <v>2</v>
      </c>
      <c r="E43" s="98">
        <f>IFERROR(VLOOKUP(A43,'Mrz. 2018'!A:B,2,0),0)</f>
        <v>2</v>
      </c>
      <c r="F43" s="98"/>
      <c r="G43" s="98">
        <f t="shared" si="4"/>
        <v>10</v>
      </c>
      <c r="H43" s="99">
        <f t="shared" si="5"/>
        <v>40</v>
      </c>
      <c r="I43" s="99">
        <f>IFERROR(VLOOKUP(A43,'Dez. 2017'!A:F,5,0),0)</f>
        <v>8</v>
      </c>
      <c r="J43" s="99">
        <f>IFERROR(VLOOKUP(A43,'Jan. 2018'!A:E,5,0),0)</f>
        <v>16</v>
      </c>
      <c r="K43" s="99">
        <f>IFERROR(VLOOKUP(A43,'Feb. 2018'!A:E,5,0),0)</f>
        <v>8</v>
      </c>
      <c r="L43" s="99">
        <f>IFERROR(VLOOKUP(A43,'Mrz. 2018'!A:E,5,0),0)</f>
        <v>0</v>
      </c>
      <c r="M43" s="100">
        <f t="shared" si="6"/>
        <v>32</v>
      </c>
      <c r="N43" s="101">
        <f t="shared" si="7"/>
        <v>8</v>
      </c>
    </row>
    <row r="44" spans="1:14" x14ac:dyDescent="0.2">
      <c r="A44" s="97" t="s">
        <v>78</v>
      </c>
      <c r="B44" s="98">
        <f>IFERROR(VLOOKUP(A44,'Dez. 2017'!A:B,2,0),0)</f>
        <v>1</v>
      </c>
      <c r="C44" s="98">
        <f>IFERROR(VLOOKUP(A44,'Jan. 2018'!A:B,2,0),0)</f>
        <v>5</v>
      </c>
      <c r="D44" s="98">
        <f>IFERROR(VLOOKUP(A44,'Feb. 2018'!A:B,2,0),0)</f>
        <v>1</v>
      </c>
      <c r="E44" s="98">
        <f>IFERROR(VLOOKUP(A44,'Mrz. 2018'!A:B,2,0),0)</f>
        <v>3</v>
      </c>
      <c r="F44" s="98"/>
      <c r="G44" s="98">
        <f t="shared" si="4"/>
        <v>10</v>
      </c>
      <c r="H44" s="99">
        <f t="shared" si="5"/>
        <v>40</v>
      </c>
      <c r="I44" s="99">
        <f>IFERROR(VLOOKUP(A44,'Dez. 2017'!A:F,5,0),0)</f>
        <v>4</v>
      </c>
      <c r="J44" s="99">
        <f>IFERROR(VLOOKUP(A44,'Jan. 2018'!A:E,5,0),0)</f>
        <v>20</v>
      </c>
      <c r="K44" s="99">
        <f>IFERROR(VLOOKUP(A44,'Feb. 2018'!A:E,5,0),0)</f>
        <v>0</v>
      </c>
      <c r="L44" s="99">
        <f>IFERROR(VLOOKUP(A44,'Mrz. 2018'!A:E,5,0),0)</f>
        <v>0</v>
      </c>
      <c r="M44" s="100">
        <f t="shared" si="6"/>
        <v>24</v>
      </c>
      <c r="N44" s="101">
        <f t="shared" si="7"/>
        <v>16</v>
      </c>
    </row>
    <row r="45" spans="1:14" x14ac:dyDescent="0.2">
      <c r="A45" s="97" t="s">
        <v>18</v>
      </c>
      <c r="B45" s="98">
        <f>IFERROR(VLOOKUP(A45,'Dez. 2017'!A:B,2,0),0)</f>
        <v>4</v>
      </c>
      <c r="C45" s="98">
        <f>IFERROR(VLOOKUP(A45,'Jan. 2018'!A:B,2,0),0)</f>
        <v>3</v>
      </c>
      <c r="D45" s="98">
        <f>IFERROR(VLOOKUP(A45,'Feb. 2018'!A:B,2,0),0)</f>
        <v>2</v>
      </c>
      <c r="E45" s="98">
        <f>IFERROR(VLOOKUP(A45,'Mrz. 2018'!A:B,2,0),0)</f>
        <v>0</v>
      </c>
      <c r="F45" s="98"/>
      <c r="G45" s="98">
        <f t="shared" si="4"/>
        <v>9</v>
      </c>
      <c r="H45" s="99">
        <f t="shared" si="5"/>
        <v>36</v>
      </c>
      <c r="I45" s="99">
        <f>IFERROR(VLOOKUP(A45,'Dez. 2017'!A:F,5,0),0)</f>
        <v>0</v>
      </c>
      <c r="J45" s="99">
        <f>IFERROR(VLOOKUP(A45,'Jan. 2018'!A:E,5,0),0)</f>
        <v>0</v>
      </c>
      <c r="K45" s="99">
        <f>IFERROR(VLOOKUP(A45,'Feb. 2018'!A:E,5,0),0)</f>
        <v>0</v>
      </c>
      <c r="L45" s="99">
        <f>IFERROR(VLOOKUP(A45,'Mrz. 2018'!A:E,5,0),0)</f>
        <v>0</v>
      </c>
      <c r="M45" s="100">
        <f t="shared" si="6"/>
        <v>0</v>
      </c>
      <c r="N45" s="101">
        <f t="shared" si="7"/>
        <v>36</v>
      </c>
    </row>
    <row r="46" spans="1:14" x14ac:dyDescent="0.2">
      <c r="A46" s="97" t="s">
        <v>52</v>
      </c>
      <c r="B46" s="98">
        <f>IFERROR(VLOOKUP(A46,'Dez. 2017'!A:B,2,0),0)</f>
        <v>3</v>
      </c>
      <c r="C46" s="98">
        <f>IFERROR(VLOOKUP(A46,'Jan. 2018'!A:B,2,0),0)</f>
        <v>3</v>
      </c>
      <c r="D46" s="98">
        <f>IFERROR(VLOOKUP(A46,'Feb. 2018'!A:B,2,0),0)</f>
        <v>3</v>
      </c>
      <c r="E46" s="98">
        <f>IFERROR(VLOOKUP(A46,'Mrz. 2018'!A:B,2,0),0)</f>
        <v>0</v>
      </c>
      <c r="F46" s="98"/>
      <c r="G46" s="98">
        <f t="shared" si="4"/>
        <v>9</v>
      </c>
      <c r="H46" s="99">
        <f t="shared" si="5"/>
        <v>36</v>
      </c>
      <c r="I46" s="99">
        <f>IFERROR(VLOOKUP(A46,'Dez. 2017'!A:F,5,0),0)</f>
        <v>12</v>
      </c>
      <c r="J46" s="99">
        <f>IFERROR(VLOOKUP(A46,'Jan. 2018'!A:E,5,0),0)</f>
        <v>12</v>
      </c>
      <c r="K46" s="99">
        <f>IFERROR(VLOOKUP(A46,'Feb. 2018'!A:E,5,0),0)</f>
        <v>12</v>
      </c>
      <c r="L46" s="99">
        <f>IFERROR(VLOOKUP(A46,'Mrz. 2018'!A:E,5,0),0)</f>
        <v>0</v>
      </c>
      <c r="M46" s="100">
        <f t="shared" si="6"/>
        <v>36</v>
      </c>
      <c r="N46" s="101">
        <f t="shared" si="7"/>
        <v>0</v>
      </c>
    </row>
    <row r="47" spans="1:14" x14ac:dyDescent="0.2">
      <c r="A47" s="97" t="s">
        <v>50</v>
      </c>
      <c r="B47" s="98">
        <f>IFERROR(VLOOKUP(A47,'Dez. 2017'!A:B,2,0),0)</f>
        <v>2</v>
      </c>
      <c r="C47" s="98">
        <f>IFERROR(VLOOKUP(A47,'Jan. 2018'!A:B,2,0),0)</f>
        <v>3</v>
      </c>
      <c r="D47" s="98">
        <f>IFERROR(VLOOKUP(A47,'Feb. 2018'!A:B,2,0),0)</f>
        <v>3</v>
      </c>
      <c r="E47" s="98">
        <f>IFERROR(VLOOKUP(A47,'Mrz. 2018'!A:B,2,0),0)</f>
        <v>1</v>
      </c>
      <c r="F47" s="98"/>
      <c r="G47" s="98">
        <f t="shared" si="4"/>
        <v>9</v>
      </c>
      <c r="H47" s="99">
        <f t="shared" si="5"/>
        <v>36</v>
      </c>
      <c r="I47" s="99">
        <f>IFERROR(VLOOKUP(A47,'Dez. 2017'!A:F,5,0),0)</f>
        <v>8</v>
      </c>
      <c r="J47" s="99">
        <f>IFERROR(VLOOKUP(A47,'Jan. 2018'!A:E,5,0),0)</f>
        <v>12</v>
      </c>
      <c r="K47" s="99">
        <f>IFERROR(VLOOKUP(A47,'Feb. 2018'!A:E,5,0),0)</f>
        <v>0</v>
      </c>
      <c r="L47" s="99">
        <f>IFERROR(VLOOKUP(A47,'Mrz. 2018'!A:E,5,0),0)</f>
        <v>0</v>
      </c>
      <c r="M47" s="100">
        <f t="shared" si="6"/>
        <v>20</v>
      </c>
      <c r="N47" s="101">
        <f t="shared" si="7"/>
        <v>16</v>
      </c>
    </row>
    <row r="48" spans="1:14" x14ac:dyDescent="0.2">
      <c r="A48" s="97" t="s">
        <v>86</v>
      </c>
      <c r="B48" s="98">
        <f>IFERROR(VLOOKUP(A48,'Dez. 2017'!A:B,2,0),0)</f>
        <v>0</v>
      </c>
      <c r="C48" s="98">
        <f>IFERROR(VLOOKUP(A48,'Jan. 2018'!A:B,2,0),0)</f>
        <v>4</v>
      </c>
      <c r="D48" s="98">
        <f>IFERROR(VLOOKUP(A48,'Feb. 2018'!A:B,2,0),0)</f>
        <v>2</v>
      </c>
      <c r="E48" s="98">
        <f>IFERROR(VLOOKUP(A48,'Mrz. 2018'!A:B,2,0),0)</f>
        <v>3</v>
      </c>
      <c r="F48" s="98"/>
      <c r="G48" s="98">
        <f t="shared" si="4"/>
        <v>9</v>
      </c>
      <c r="H48" s="99">
        <f t="shared" si="5"/>
        <v>36</v>
      </c>
      <c r="I48" s="99">
        <f>IFERROR(VLOOKUP(A48,'Dez. 2017'!A:F,5,0),0)</f>
        <v>0</v>
      </c>
      <c r="J48" s="99">
        <f>IFERROR(VLOOKUP(A48,'Jan. 2018'!A:E,5,0),0)</f>
        <v>16</v>
      </c>
      <c r="K48" s="99">
        <f>IFERROR(VLOOKUP(A48,'Feb. 2018'!A:E,5,0),0)</f>
        <v>8</v>
      </c>
      <c r="L48" s="99">
        <f>IFERROR(VLOOKUP(A48,'Mrz. 2018'!A:E,5,0),0)</f>
        <v>0</v>
      </c>
      <c r="M48" s="100">
        <f t="shared" si="6"/>
        <v>24</v>
      </c>
      <c r="N48" s="101">
        <f t="shared" si="7"/>
        <v>12</v>
      </c>
    </row>
    <row r="49" spans="1:14" x14ac:dyDescent="0.2">
      <c r="A49" s="97" t="s">
        <v>36</v>
      </c>
      <c r="B49" s="98">
        <f>IFERROR(VLOOKUP(A49,'Dez. 2017'!A:B,2,0),0)</f>
        <v>5</v>
      </c>
      <c r="C49" s="98">
        <f>IFERROR(VLOOKUP(A49,'Jan. 2018'!A:B,2,0),0)</f>
        <v>2</v>
      </c>
      <c r="D49" s="98">
        <f>IFERROR(VLOOKUP(A49,'Feb. 2018'!A:B,2,0),0)</f>
        <v>0</v>
      </c>
      <c r="E49" s="98">
        <f>IFERROR(VLOOKUP(A49,'Mrz. 2018'!A:B,2,0),0)</f>
        <v>1</v>
      </c>
      <c r="F49" s="98"/>
      <c r="G49" s="98">
        <f t="shared" si="4"/>
        <v>8</v>
      </c>
      <c r="H49" s="99">
        <f t="shared" si="5"/>
        <v>32</v>
      </c>
      <c r="I49" s="99">
        <f>IFERROR(VLOOKUP(A49,'Dez. 2017'!A:F,5,0),0)</f>
        <v>0</v>
      </c>
      <c r="J49" s="99">
        <f>IFERROR(VLOOKUP(A49,'Jan. 2018'!A:E,5,0),0)</f>
        <v>0</v>
      </c>
      <c r="K49" s="99">
        <f>IFERROR(VLOOKUP(A49,'Feb. 2018'!A:E,5,0),0)</f>
        <v>0</v>
      </c>
      <c r="L49" s="99">
        <f>IFERROR(VLOOKUP(A49,'Mrz. 2018'!A:E,5,0),0)</f>
        <v>0</v>
      </c>
      <c r="M49" s="100">
        <f t="shared" si="6"/>
        <v>0</v>
      </c>
      <c r="N49" s="101">
        <f t="shared" si="7"/>
        <v>32</v>
      </c>
    </row>
    <row r="50" spans="1:14" x14ac:dyDescent="0.2">
      <c r="A50" s="97" t="s">
        <v>46</v>
      </c>
      <c r="B50" s="98">
        <f>IFERROR(VLOOKUP(A50,'Dez. 2017'!A:B,2,0),0)</f>
        <v>1</v>
      </c>
      <c r="C50" s="98">
        <f>IFERROR(VLOOKUP(A50,'Jan. 2018'!A:B,2,0),0)</f>
        <v>4</v>
      </c>
      <c r="D50" s="98">
        <f>IFERROR(VLOOKUP(A50,'Feb. 2018'!A:B,2,0),0)</f>
        <v>1</v>
      </c>
      <c r="E50" s="98">
        <f>IFERROR(VLOOKUP(A50,'Mrz. 2018'!A:B,2,0),0)</f>
        <v>2</v>
      </c>
      <c r="F50" s="98"/>
      <c r="G50" s="98">
        <f t="shared" si="4"/>
        <v>8</v>
      </c>
      <c r="H50" s="99">
        <f t="shared" si="5"/>
        <v>32</v>
      </c>
      <c r="I50" s="99">
        <f>IFERROR(VLOOKUP(A50,'Dez. 2017'!A:F,5,0),0)</f>
        <v>0</v>
      </c>
      <c r="J50" s="99">
        <f>IFERROR(VLOOKUP(A50,'Jan. 2018'!A:E,5,0),0)</f>
        <v>16</v>
      </c>
      <c r="K50" s="99">
        <f>IFERROR(VLOOKUP(A50,'Feb. 2018'!A:E,5,0),0)</f>
        <v>4</v>
      </c>
      <c r="L50" s="99">
        <f>IFERROR(VLOOKUP(A50,'Mrz. 2018'!A:E,5,0),0)</f>
        <v>0</v>
      </c>
      <c r="M50" s="100">
        <f t="shared" si="6"/>
        <v>20</v>
      </c>
      <c r="N50" s="101">
        <f t="shared" si="7"/>
        <v>12</v>
      </c>
    </row>
    <row r="51" spans="1:14" x14ac:dyDescent="0.2">
      <c r="A51" s="97" t="s">
        <v>56</v>
      </c>
      <c r="B51" s="98">
        <f>IFERROR(VLOOKUP(A51,'Dez. 2017'!A:B,2,0),0)</f>
        <v>3</v>
      </c>
      <c r="C51" s="98">
        <f>IFERROR(VLOOKUP(A51,'Jan. 2018'!A:B,2,0),0)</f>
        <v>0</v>
      </c>
      <c r="D51" s="98">
        <f>IFERROR(VLOOKUP(A51,'Feb. 2018'!A:B,2,0),0)</f>
        <v>3</v>
      </c>
      <c r="E51" s="98">
        <f>IFERROR(VLOOKUP(A51,'Mrz. 2018'!A:B,2,0),0)</f>
        <v>1</v>
      </c>
      <c r="F51" s="98"/>
      <c r="G51" s="98">
        <f t="shared" si="4"/>
        <v>7</v>
      </c>
      <c r="H51" s="99">
        <f t="shared" si="5"/>
        <v>28</v>
      </c>
      <c r="I51" s="99">
        <f>IFERROR(VLOOKUP(A51,'Dez. 2017'!A:F,5,0),0)</f>
        <v>0</v>
      </c>
      <c r="J51" s="99">
        <f>IFERROR(VLOOKUP(A51,'Jan. 2018'!A:E,5,0),0)</f>
        <v>0</v>
      </c>
      <c r="K51" s="99">
        <f>IFERROR(VLOOKUP(A51,'Feb. 2018'!A:E,5,0),0)</f>
        <v>0</v>
      </c>
      <c r="L51" s="99">
        <f>IFERROR(VLOOKUP(A51,'Mrz. 2018'!A:E,5,0),0)</f>
        <v>0</v>
      </c>
      <c r="M51" s="100">
        <f t="shared" si="6"/>
        <v>0</v>
      </c>
      <c r="N51" s="101">
        <f t="shared" si="7"/>
        <v>28</v>
      </c>
    </row>
    <row r="52" spans="1:14" x14ac:dyDescent="0.2">
      <c r="A52" s="97" t="s">
        <v>34</v>
      </c>
      <c r="B52" s="98">
        <f>IFERROR(VLOOKUP(A52,'Dez. 2017'!A:B,2,0),0)</f>
        <v>5</v>
      </c>
      <c r="C52" s="98">
        <f>IFERROR(VLOOKUP(A52,'Jan. 2018'!A:B,2,0),0)</f>
        <v>1</v>
      </c>
      <c r="D52" s="98">
        <f>IFERROR(VLOOKUP(A52,'Feb. 2018'!A:B,2,0),0)</f>
        <v>1</v>
      </c>
      <c r="E52" s="98">
        <f>IFERROR(VLOOKUP(A52,'Mrz. 2018'!A:B,2,0),0)</f>
        <v>0</v>
      </c>
      <c r="F52" s="98"/>
      <c r="G52" s="98">
        <f t="shared" si="4"/>
        <v>7</v>
      </c>
      <c r="H52" s="99">
        <f t="shared" si="5"/>
        <v>28</v>
      </c>
      <c r="I52" s="99">
        <f>IFERROR(VLOOKUP(A52,'Dez. 2017'!A:F,5,0),0)</f>
        <v>0</v>
      </c>
      <c r="J52" s="99">
        <f>IFERROR(VLOOKUP(A52,'Jan. 2018'!A:E,5,0),0)</f>
        <v>0</v>
      </c>
      <c r="K52" s="99">
        <f>IFERROR(VLOOKUP(A52,'Feb. 2018'!A:E,5,0),0)</f>
        <v>0</v>
      </c>
      <c r="L52" s="99">
        <f>IFERROR(VLOOKUP(A52,'Mrz. 2018'!A:E,5,0),0)</f>
        <v>0</v>
      </c>
      <c r="M52" s="100">
        <f t="shared" si="6"/>
        <v>0</v>
      </c>
      <c r="N52" s="101">
        <f t="shared" si="7"/>
        <v>28</v>
      </c>
    </row>
    <row r="53" spans="1:14" x14ac:dyDescent="0.2">
      <c r="A53" s="97" t="s">
        <v>63</v>
      </c>
      <c r="B53" s="98">
        <f>IFERROR(VLOOKUP(A53,'Dez. 2017'!A:B,2,0),0)</f>
        <v>3</v>
      </c>
      <c r="C53" s="98">
        <f>IFERROR(VLOOKUP(A53,'Jan. 2018'!A:B,2,0),0)</f>
        <v>1</v>
      </c>
      <c r="D53" s="98">
        <f>IFERROR(VLOOKUP(A53,'Feb. 2018'!A:B,2,0),0)</f>
        <v>3</v>
      </c>
      <c r="E53" s="98">
        <f>IFERROR(VLOOKUP(A53,'Mrz. 2018'!A:B,2,0),0)</f>
        <v>0</v>
      </c>
      <c r="F53" s="98"/>
      <c r="G53" s="98">
        <f t="shared" si="4"/>
        <v>7</v>
      </c>
      <c r="H53" s="99">
        <f t="shared" si="5"/>
        <v>28</v>
      </c>
      <c r="I53" s="99">
        <f>IFERROR(VLOOKUP(A53,'Dez. 2017'!A:F,5,0),0)</f>
        <v>0</v>
      </c>
      <c r="J53" s="99">
        <f>IFERROR(VLOOKUP(A53,'Jan. 2018'!A:E,5,0),0)</f>
        <v>0</v>
      </c>
      <c r="K53" s="99">
        <f>IFERROR(VLOOKUP(A53,'Feb. 2018'!A:E,5,0),0)</f>
        <v>0</v>
      </c>
      <c r="L53" s="99">
        <f>IFERROR(VLOOKUP(A53,'Mrz. 2018'!A:E,5,0),0)</f>
        <v>0</v>
      </c>
      <c r="M53" s="100">
        <f t="shared" si="6"/>
        <v>0</v>
      </c>
      <c r="N53" s="101">
        <f t="shared" si="7"/>
        <v>28</v>
      </c>
    </row>
    <row r="54" spans="1:14" x14ac:dyDescent="0.2">
      <c r="A54" s="97" t="s">
        <v>44</v>
      </c>
      <c r="B54" s="98">
        <f>IFERROR(VLOOKUP(A54,'Dez. 2017'!A:B,2,0),0)</f>
        <v>3</v>
      </c>
      <c r="C54" s="98">
        <f>IFERROR(VLOOKUP(A54,'Jan. 2018'!A:B,2,0),0)</f>
        <v>3</v>
      </c>
      <c r="D54" s="98">
        <f>IFERROR(VLOOKUP(A54,'Feb. 2018'!A:B,2,0),0)</f>
        <v>1</v>
      </c>
      <c r="E54" s="98">
        <f>IFERROR(VLOOKUP(A54,'Mrz. 2018'!A:B,2,0),0)</f>
        <v>0</v>
      </c>
      <c r="F54" s="98"/>
      <c r="G54" s="98">
        <f t="shared" si="4"/>
        <v>7</v>
      </c>
      <c r="H54" s="99">
        <f t="shared" si="5"/>
        <v>28</v>
      </c>
      <c r="I54" s="99">
        <f>IFERROR(VLOOKUP(A54,'Dez. 2017'!A:F,5,0),0)</f>
        <v>12</v>
      </c>
      <c r="J54" s="99">
        <f>IFERROR(VLOOKUP(A54,'Jan. 2018'!A:E,5,0),0)</f>
        <v>12</v>
      </c>
      <c r="K54" s="99">
        <f>IFERROR(VLOOKUP(A54,'Feb. 2018'!A:E,5,0),0)</f>
        <v>4</v>
      </c>
      <c r="L54" s="99">
        <f>IFERROR(VLOOKUP(A54,'Mrz. 2018'!A:E,5,0),0)</f>
        <v>0</v>
      </c>
      <c r="M54" s="100">
        <f t="shared" si="6"/>
        <v>28</v>
      </c>
      <c r="N54" s="101">
        <f t="shared" si="7"/>
        <v>0</v>
      </c>
    </row>
    <row r="55" spans="1:14" x14ac:dyDescent="0.2">
      <c r="A55" s="97" t="s">
        <v>85</v>
      </c>
      <c r="B55" s="98">
        <f>IFERROR(VLOOKUP(A55,'Dez. 2017'!A:B,2,0),0)</f>
        <v>0</v>
      </c>
      <c r="C55" s="98">
        <f>IFERROR(VLOOKUP(A55,'Jan. 2018'!A:B,2,0),0)</f>
        <v>2</v>
      </c>
      <c r="D55" s="98">
        <f>IFERROR(VLOOKUP(A55,'Feb. 2018'!A:B,2,0),0)</f>
        <v>4</v>
      </c>
      <c r="E55" s="98">
        <f>IFERROR(VLOOKUP(A55,'Mrz. 2018'!A:B,2,0),0)</f>
        <v>1</v>
      </c>
      <c r="F55" s="98"/>
      <c r="G55" s="98">
        <f t="shared" si="4"/>
        <v>7</v>
      </c>
      <c r="H55" s="99">
        <f t="shared" si="5"/>
        <v>28</v>
      </c>
      <c r="I55" s="99">
        <f>IFERROR(VLOOKUP(A55,'Dez. 2017'!A:F,5,0),0)</f>
        <v>0</v>
      </c>
      <c r="J55" s="99">
        <f>IFERROR(VLOOKUP(A55,'Jan. 2018'!A:E,5,0),0)</f>
        <v>12</v>
      </c>
      <c r="K55" s="99">
        <f>IFERROR(VLOOKUP(A55,'Feb. 2018'!A:E,5,0),0)</f>
        <v>16</v>
      </c>
      <c r="L55" s="99">
        <f>IFERROR(VLOOKUP(A55,'Mrz. 2018'!A:E,5,0),0)</f>
        <v>0</v>
      </c>
      <c r="M55" s="100">
        <f t="shared" si="6"/>
        <v>28</v>
      </c>
      <c r="N55" s="101">
        <f t="shared" si="7"/>
        <v>0</v>
      </c>
    </row>
    <row r="56" spans="1:14" x14ac:dyDescent="0.2">
      <c r="A56" s="97" t="s">
        <v>62</v>
      </c>
      <c r="B56" s="98">
        <f>IFERROR(VLOOKUP(A56,'Dez. 2017'!A:B,2,0),0)</f>
        <v>1</v>
      </c>
      <c r="C56" s="98">
        <f>IFERROR(VLOOKUP(A56,'Jan. 2018'!A:B,2,0),0)</f>
        <v>1</v>
      </c>
      <c r="D56" s="98">
        <f>IFERROR(VLOOKUP(A56,'Feb. 2018'!A:B,2,0),0)</f>
        <v>3</v>
      </c>
      <c r="E56" s="98">
        <f>IFERROR(VLOOKUP(A56,'Mrz. 2018'!A:B,2,0),0)</f>
        <v>1</v>
      </c>
      <c r="F56" s="98"/>
      <c r="G56" s="98">
        <f t="shared" si="4"/>
        <v>6</v>
      </c>
      <c r="H56" s="99">
        <f t="shared" si="5"/>
        <v>24</v>
      </c>
      <c r="I56" s="99">
        <f>IFERROR(VLOOKUP(A56,'Dez. 2017'!A:F,5,0),0)</f>
        <v>0</v>
      </c>
      <c r="J56" s="99">
        <f>IFERROR(VLOOKUP(A56,'Jan. 2018'!A:E,5,0),0)</f>
        <v>0</v>
      </c>
      <c r="K56" s="99">
        <f>IFERROR(VLOOKUP(A56,'Feb. 2018'!A:E,5,0),0)</f>
        <v>0</v>
      </c>
      <c r="L56" s="99">
        <f>IFERROR(VLOOKUP(A56,'Mrz. 2018'!A:E,5,0),0)</f>
        <v>0</v>
      </c>
      <c r="M56" s="100">
        <f t="shared" si="6"/>
        <v>0</v>
      </c>
      <c r="N56" s="101">
        <f t="shared" si="7"/>
        <v>24</v>
      </c>
    </row>
    <row r="57" spans="1:14" x14ac:dyDescent="0.2">
      <c r="A57" s="97" t="s">
        <v>30</v>
      </c>
      <c r="B57" s="98">
        <f>IFERROR(VLOOKUP(A57,'Dez. 2017'!A:B,2,0),0)</f>
        <v>3</v>
      </c>
      <c r="C57" s="98">
        <f>IFERROR(VLOOKUP(A57,'Jan. 2018'!A:B,2,0),0)</f>
        <v>1</v>
      </c>
      <c r="D57" s="98">
        <f>IFERROR(VLOOKUP(A57,'Feb. 2018'!A:B,2,0),0)</f>
        <v>0</v>
      </c>
      <c r="E57" s="98">
        <f>IFERROR(VLOOKUP(A57,'Mrz. 2018'!A:B,2,0),0)</f>
        <v>2</v>
      </c>
      <c r="F57" s="98"/>
      <c r="G57" s="98">
        <f t="shared" si="4"/>
        <v>6</v>
      </c>
      <c r="H57" s="99">
        <f t="shared" si="5"/>
        <v>24</v>
      </c>
      <c r="I57" s="99">
        <f>IFERROR(VLOOKUP(A57,'Dez. 2017'!A:F,5,0),0)</f>
        <v>0</v>
      </c>
      <c r="J57" s="99">
        <f>IFERROR(VLOOKUP(A57,'Jan. 2018'!A:E,5,0),0)</f>
        <v>0</v>
      </c>
      <c r="K57" s="99">
        <f>IFERROR(VLOOKUP(A57,'Feb. 2018'!A:E,5,0),0)</f>
        <v>0</v>
      </c>
      <c r="L57" s="99">
        <f>IFERROR(VLOOKUP(A57,'Mrz. 2018'!A:E,5,0),0)</f>
        <v>0</v>
      </c>
      <c r="M57" s="100">
        <f t="shared" si="6"/>
        <v>0</v>
      </c>
      <c r="N57" s="101">
        <f t="shared" si="7"/>
        <v>24</v>
      </c>
    </row>
    <row r="58" spans="1:14" x14ac:dyDescent="0.2">
      <c r="A58" s="97" t="s">
        <v>67</v>
      </c>
      <c r="B58" s="98">
        <f>IFERROR(VLOOKUP(A58,'Dez. 2017'!A:B,2,0),0)</f>
        <v>0</v>
      </c>
      <c r="C58" s="98">
        <f>IFERROR(VLOOKUP(A58,'Jan. 2018'!A:B,2,0),0)</f>
        <v>2</v>
      </c>
      <c r="D58" s="98">
        <f>IFERROR(VLOOKUP(A58,'Feb. 2018'!A:B,2,0),0)</f>
        <v>2</v>
      </c>
      <c r="E58" s="98">
        <f>IFERROR(VLOOKUP(A58,'Mrz. 2018'!A:B,2,0),0)</f>
        <v>0</v>
      </c>
      <c r="F58" s="98"/>
      <c r="G58" s="98">
        <f t="shared" si="4"/>
        <v>4</v>
      </c>
      <c r="H58" s="99">
        <f t="shared" si="5"/>
        <v>16</v>
      </c>
      <c r="I58" s="99">
        <f>IFERROR(VLOOKUP(A58,'Dez. 2017'!A:F,5,0),0)</f>
        <v>0</v>
      </c>
      <c r="J58" s="99">
        <f>IFERROR(VLOOKUP(A58,'Jan. 2018'!A:E,5,0),0)</f>
        <v>8</v>
      </c>
      <c r="K58" s="99">
        <f>IFERROR(VLOOKUP(A58,'Feb. 2018'!A:E,5,0),0)</f>
        <v>0</v>
      </c>
      <c r="L58" s="99">
        <f>IFERROR(VLOOKUP(A58,'Mrz. 2018'!A:E,5,0),0)</f>
        <v>0</v>
      </c>
      <c r="M58" s="100">
        <f t="shared" si="6"/>
        <v>8</v>
      </c>
      <c r="N58" s="101">
        <f t="shared" si="7"/>
        <v>8</v>
      </c>
    </row>
    <row r="59" spans="1:14" x14ac:dyDescent="0.2">
      <c r="A59" s="97" t="s">
        <v>76</v>
      </c>
      <c r="B59" s="98">
        <f>IFERROR(VLOOKUP(A59,'Dez. 2017'!A:B,2,0),0)</f>
        <v>3</v>
      </c>
      <c r="C59" s="98">
        <f>IFERROR(VLOOKUP(A59,'Jan. 2018'!A:B,2,0),0)</f>
        <v>1</v>
      </c>
      <c r="D59" s="98">
        <f>IFERROR(VLOOKUP(A59,'Feb. 2018'!A:B,2,0),0)</f>
        <v>0</v>
      </c>
      <c r="E59" s="98">
        <f>IFERROR(VLOOKUP(A59,'Mrz. 2018'!A:B,2,0),0)</f>
        <v>1</v>
      </c>
      <c r="F59" s="98"/>
      <c r="G59" s="98">
        <f t="shared" si="4"/>
        <v>5</v>
      </c>
      <c r="H59" s="99">
        <f t="shared" si="5"/>
        <v>20</v>
      </c>
      <c r="I59" s="99">
        <f>IFERROR(VLOOKUP(A59,'Dez. 2017'!A:F,5,0),0)</f>
        <v>12</v>
      </c>
      <c r="J59" s="99">
        <f>IFERROR(VLOOKUP(A59,'Jan. 2018'!A:E,5,0),0)</f>
        <v>0</v>
      </c>
      <c r="K59" s="99">
        <f>IFERROR(VLOOKUP(A59,'Feb. 2018'!A:E,5,0),0)</f>
        <v>0</v>
      </c>
      <c r="L59" s="99">
        <f>IFERROR(VLOOKUP(A59,'Mrz. 2018'!A:E,5,0),0)</f>
        <v>0</v>
      </c>
      <c r="M59" s="100">
        <f t="shared" si="6"/>
        <v>12</v>
      </c>
      <c r="N59" s="101">
        <f t="shared" si="7"/>
        <v>8</v>
      </c>
    </row>
    <row r="60" spans="1:14" x14ac:dyDescent="0.2">
      <c r="A60" s="97" t="s">
        <v>97</v>
      </c>
      <c r="B60" s="98">
        <f>IFERROR(VLOOKUP(A60,'Dez. 2017'!A:B,2,0),0)</f>
        <v>0</v>
      </c>
      <c r="C60" s="98">
        <f>IFERROR(VLOOKUP(A60,'Jan. 2018'!A:B,2,0),0)</f>
        <v>2</v>
      </c>
      <c r="D60" s="98">
        <f>IFERROR(VLOOKUP(A60,'Feb. 2018'!A:B,2,0),0)</f>
        <v>1</v>
      </c>
      <c r="E60" s="98">
        <f>IFERROR(VLOOKUP(A60,'Mrz. 2018'!A:B,2,0),0)</f>
        <v>2</v>
      </c>
      <c r="F60" s="98"/>
      <c r="G60" s="98">
        <f t="shared" si="4"/>
        <v>5</v>
      </c>
      <c r="H60" s="99">
        <f t="shared" si="5"/>
        <v>20</v>
      </c>
      <c r="I60" s="99">
        <f>IFERROR(VLOOKUP(A60,'Dez. 2017'!A:F,5,0),0)</f>
        <v>0</v>
      </c>
      <c r="J60" s="99">
        <f>IFERROR(VLOOKUP(A60,'Jan. 2018'!A:E,5,0),0)</f>
        <v>8</v>
      </c>
      <c r="K60" s="99">
        <f>IFERROR(VLOOKUP(A60,'Feb. 2018'!A:E,5,0),0)</f>
        <v>4</v>
      </c>
      <c r="L60" s="99">
        <f>IFERROR(VLOOKUP(A60,'Mrz. 2018'!A:E,5,0),0)</f>
        <v>0</v>
      </c>
      <c r="M60" s="100">
        <f t="shared" si="6"/>
        <v>12</v>
      </c>
      <c r="N60" s="101">
        <f t="shared" si="7"/>
        <v>8</v>
      </c>
    </row>
    <row r="61" spans="1:14" x14ac:dyDescent="0.2">
      <c r="A61" s="97" t="s">
        <v>113</v>
      </c>
      <c r="B61" s="98">
        <f>IFERROR(VLOOKUP(A61,'Dez. 2017'!A:B,2,0),0)</f>
        <v>0</v>
      </c>
      <c r="C61" s="98">
        <f>IFERROR(VLOOKUP(A61,'Jan. 2018'!A:B,2,0),0)</f>
        <v>0</v>
      </c>
      <c r="D61" s="98">
        <f>IFERROR(VLOOKUP(A61,'Feb. 2018'!A:B,2,0),0)</f>
        <v>3</v>
      </c>
      <c r="E61" s="98">
        <f>IFERROR(VLOOKUP(A61,'Mrz. 2018'!A:B,2,0),0)</f>
        <v>2</v>
      </c>
      <c r="F61" s="98"/>
      <c r="G61" s="98">
        <f t="shared" si="4"/>
        <v>5</v>
      </c>
      <c r="H61" s="99">
        <f t="shared" si="5"/>
        <v>20</v>
      </c>
      <c r="I61" s="99">
        <f>IFERROR(VLOOKUP(A61,'Dez. 2017'!A:F,5,0),0)</f>
        <v>0</v>
      </c>
      <c r="J61" s="99">
        <f>IFERROR(VLOOKUP(A61,'Jan. 2018'!A:E,5,0),0)</f>
        <v>0</v>
      </c>
      <c r="K61" s="99">
        <f>IFERROR(VLOOKUP(A61,'Feb. 2018'!A:E,5,0),0)</f>
        <v>0</v>
      </c>
      <c r="L61" s="99">
        <f>IFERROR(VLOOKUP(A61,'Mrz. 2018'!A:E,5,0),0)</f>
        <v>0</v>
      </c>
      <c r="M61" s="100">
        <f t="shared" si="6"/>
        <v>0</v>
      </c>
      <c r="N61" s="101">
        <f t="shared" si="7"/>
        <v>20</v>
      </c>
    </row>
    <row r="62" spans="1:14" x14ac:dyDescent="0.2">
      <c r="A62" s="97" t="s">
        <v>87</v>
      </c>
      <c r="B62" s="98">
        <f>IFERROR(VLOOKUP(A62,'Dez. 2017'!A:B,2,0),0)</f>
        <v>0</v>
      </c>
      <c r="C62" s="98">
        <f>IFERROR(VLOOKUP(A62,'Jan. 2018'!A:B,2,0),0)</f>
        <v>2</v>
      </c>
      <c r="D62" s="98">
        <f>IFERROR(VLOOKUP(A62,'Feb. 2018'!A:B,2,0),0)</f>
        <v>0</v>
      </c>
      <c r="E62" s="98">
        <f>IFERROR(VLOOKUP(A62,'Mrz. 2018'!A:B,2,0),0)</f>
        <v>3</v>
      </c>
      <c r="F62" s="98"/>
      <c r="G62" s="98">
        <f t="shared" si="4"/>
        <v>5</v>
      </c>
      <c r="H62" s="99">
        <f t="shared" si="5"/>
        <v>20</v>
      </c>
      <c r="I62" s="99">
        <f>IFERROR(VLOOKUP(A62,'Dez. 2017'!A:F,5,0),0)</f>
        <v>0</v>
      </c>
      <c r="J62" s="99">
        <f>IFERROR(VLOOKUP(A62,'Jan. 2018'!A:E,5,0),0)</f>
        <v>8</v>
      </c>
      <c r="K62" s="99">
        <f>IFERROR(VLOOKUP(A62,'Feb. 2018'!A:E,5,0),0)</f>
        <v>0</v>
      </c>
      <c r="L62" s="99">
        <f>IFERROR(VLOOKUP(A62,'Mrz. 2018'!A:E,5,0),0)</f>
        <v>0</v>
      </c>
      <c r="M62" s="100">
        <f t="shared" si="6"/>
        <v>8</v>
      </c>
      <c r="N62" s="101">
        <f t="shared" si="7"/>
        <v>12</v>
      </c>
    </row>
    <row r="63" spans="1:14" x14ac:dyDescent="0.2">
      <c r="A63" s="97" t="s">
        <v>19</v>
      </c>
      <c r="B63" s="98">
        <f>IFERROR(VLOOKUP(A63,'Dez. 2017'!A:B,2,0),0)</f>
        <v>3</v>
      </c>
      <c r="C63" s="98">
        <f>IFERROR(VLOOKUP(A63,'Jan. 2018'!A:B,2,0),0)</f>
        <v>0</v>
      </c>
      <c r="D63" s="98">
        <f>IFERROR(VLOOKUP(A63,'Feb. 2018'!A:B,2,0),0)</f>
        <v>1</v>
      </c>
      <c r="E63" s="98">
        <f>IFERROR(VLOOKUP(A63,'Mrz. 2018'!A:B,2,0),0)</f>
        <v>0</v>
      </c>
      <c r="F63" s="98"/>
      <c r="G63" s="98">
        <f t="shared" si="4"/>
        <v>4</v>
      </c>
      <c r="H63" s="99">
        <f t="shared" si="5"/>
        <v>16</v>
      </c>
      <c r="I63" s="99">
        <f>IFERROR(VLOOKUP(A63,'Dez. 2017'!A:F,5,0),0)</f>
        <v>12</v>
      </c>
      <c r="J63" s="99">
        <f>IFERROR(VLOOKUP(A63,'Jan. 2018'!A:E,5,0),0)</f>
        <v>0</v>
      </c>
      <c r="K63" s="99">
        <f>IFERROR(VLOOKUP(A63,'Feb. 2018'!A:E,5,0),0)</f>
        <v>0</v>
      </c>
      <c r="L63" s="99">
        <f>IFERROR(VLOOKUP(A63,'Mrz. 2018'!A:E,5,0),0)</f>
        <v>0</v>
      </c>
      <c r="M63" s="100">
        <f t="shared" si="6"/>
        <v>12</v>
      </c>
      <c r="N63" s="101">
        <f t="shared" si="7"/>
        <v>4</v>
      </c>
    </row>
    <row r="64" spans="1:14" x14ac:dyDescent="0.2">
      <c r="A64" s="97" t="s">
        <v>77</v>
      </c>
      <c r="B64" s="98">
        <f>IFERROR(VLOOKUP(A64,'Dez. 2017'!A:B,2,0),0)</f>
        <v>3</v>
      </c>
      <c r="C64" s="98">
        <f>IFERROR(VLOOKUP(A64,'Jan. 2018'!A:B,2,0),0)</f>
        <v>1</v>
      </c>
      <c r="D64" s="98">
        <f>IFERROR(VLOOKUP(A64,'Feb. 2018'!A:B,2,0),0)</f>
        <v>0</v>
      </c>
      <c r="E64" s="98">
        <f>IFERROR(VLOOKUP(A64,'Mrz. 2018'!A:B,2,0),0)</f>
        <v>0</v>
      </c>
      <c r="F64" s="98"/>
      <c r="G64" s="98">
        <f t="shared" si="4"/>
        <v>4</v>
      </c>
      <c r="H64" s="99">
        <f t="shared" si="5"/>
        <v>16</v>
      </c>
      <c r="I64" s="99">
        <f>IFERROR(VLOOKUP(A64,'Dez. 2017'!A:F,5,0),0)</f>
        <v>12</v>
      </c>
      <c r="J64" s="99">
        <f>IFERROR(VLOOKUP(A64,'Jan. 2018'!A:E,5,0),0)</f>
        <v>0</v>
      </c>
      <c r="K64" s="99">
        <f>IFERROR(VLOOKUP(A64,'Feb. 2018'!A:E,5,0),0)</f>
        <v>0</v>
      </c>
      <c r="L64" s="99">
        <f>IFERROR(VLOOKUP(A64,'Mrz. 2018'!A:E,5,0),0)</f>
        <v>0</v>
      </c>
      <c r="M64" s="100">
        <f t="shared" si="6"/>
        <v>12</v>
      </c>
      <c r="N64" s="101">
        <f t="shared" si="7"/>
        <v>4</v>
      </c>
    </row>
    <row r="65" spans="1:14" x14ac:dyDescent="0.2">
      <c r="A65" s="97" t="s">
        <v>37</v>
      </c>
      <c r="B65" s="98">
        <f>IFERROR(VLOOKUP(A65,'Dez. 2017'!A:B,2,0),0)</f>
        <v>1</v>
      </c>
      <c r="C65" s="98">
        <f>IFERROR(VLOOKUP(A65,'Jan. 2018'!A:B,2,0),0)</f>
        <v>2</v>
      </c>
      <c r="D65" s="98">
        <f>IFERROR(VLOOKUP(A65,'Feb. 2018'!A:B,2,0),0)</f>
        <v>1</v>
      </c>
      <c r="E65" s="98">
        <f>IFERROR(VLOOKUP(A65,'Mrz. 2018'!A:B,2,0),0)</f>
        <v>0</v>
      </c>
      <c r="F65" s="98"/>
      <c r="G65" s="98">
        <f t="shared" si="4"/>
        <v>4</v>
      </c>
      <c r="H65" s="99">
        <f t="shared" si="5"/>
        <v>16</v>
      </c>
      <c r="I65" s="99">
        <f>IFERROR(VLOOKUP(A65,'Dez. 2017'!A:F,5,0),0)</f>
        <v>4</v>
      </c>
      <c r="J65" s="99">
        <f>IFERROR(VLOOKUP(A65,'Jan. 2018'!A:E,5,0),0)</f>
        <v>0</v>
      </c>
      <c r="K65" s="99">
        <f>IFERROR(VLOOKUP(A65,'Feb. 2018'!A:E,5,0),0)</f>
        <v>0</v>
      </c>
      <c r="L65" s="99">
        <f>IFERROR(VLOOKUP(A65,'Mrz. 2018'!A:E,5,0),0)</f>
        <v>0</v>
      </c>
      <c r="M65" s="100">
        <f t="shared" si="6"/>
        <v>4</v>
      </c>
      <c r="N65" s="101">
        <f t="shared" si="7"/>
        <v>12</v>
      </c>
    </row>
    <row r="66" spans="1:14" x14ac:dyDescent="0.2">
      <c r="A66" s="97" t="s">
        <v>80</v>
      </c>
      <c r="B66" s="98">
        <f>IFERROR(VLOOKUP(A66,'Dez. 2017'!A:B,2,0),0)</f>
        <v>1</v>
      </c>
      <c r="C66" s="98">
        <f>IFERROR(VLOOKUP(A66,'Jan. 2018'!A:B,2,0),0)</f>
        <v>0</v>
      </c>
      <c r="D66" s="98">
        <f>IFERROR(VLOOKUP(A66,'Feb. 2018'!A:B,2,0),0)</f>
        <v>2</v>
      </c>
      <c r="E66" s="98">
        <f>IFERROR(VLOOKUP(A66,'Mrz. 2018'!A:B,2,0),0)</f>
        <v>1</v>
      </c>
      <c r="F66" s="98"/>
      <c r="G66" s="98">
        <f t="shared" si="4"/>
        <v>4</v>
      </c>
      <c r="H66" s="99">
        <f t="shared" si="5"/>
        <v>16</v>
      </c>
      <c r="I66" s="99">
        <f>IFERROR(VLOOKUP(A66,'Dez. 2017'!A:F,5,0),0)</f>
        <v>4</v>
      </c>
      <c r="J66" s="99">
        <f>IFERROR(VLOOKUP(A66,'Jan. 2018'!A:E,5,0),0)</f>
        <v>0</v>
      </c>
      <c r="K66" s="99">
        <f>IFERROR(VLOOKUP(A66,'Feb. 2018'!A:E,5,0),0)</f>
        <v>8</v>
      </c>
      <c r="L66" s="99">
        <f>IFERROR(VLOOKUP(A66,'Mrz. 2018'!A:E,5,0),0)</f>
        <v>0</v>
      </c>
      <c r="M66" s="100">
        <f t="shared" si="6"/>
        <v>12</v>
      </c>
      <c r="N66" s="101">
        <f t="shared" si="7"/>
        <v>4</v>
      </c>
    </row>
    <row r="67" spans="1:14" x14ac:dyDescent="0.2">
      <c r="A67" s="97" t="s">
        <v>89</v>
      </c>
      <c r="B67" s="98">
        <f>IFERROR(VLOOKUP(A67,'Dez. 2017'!A:B,2,0),0)</f>
        <v>0</v>
      </c>
      <c r="C67" s="98">
        <f>IFERROR(VLOOKUP(A67,'Jan. 2018'!A:B,2,0),0)</f>
        <v>3</v>
      </c>
      <c r="D67" s="98">
        <f>IFERROR(VLOOKUP(A67,'Feb. 2018'!A:B,2,0),0)</f>
        <v>0</v>
      </c>
      <c r="E67" s="98">
        <f>IFERROR(VLOOKUP(A67,'Mrz. 2018'!A:B,2,0),0)</f>
        <v>1</v>
      </c>
      <c r="F67" s="98"/>
      <c r="G67" s="98">
        <f t="shared" ref="G67:G91" si="8">SUM(B67:F67)</f>
        <v>4</v>
      </c>
      <c r="H67" s="99">
        <f t="shared" ref="H67:H91" si="9">G67*4</f>
        <v>16</v>
      </c>
      <c r="I67" s="99">
        <f>IFERROR(VLOOKUP(A67,'Dez. 2017'!A:F,5,0),0)</f>
        <v>0</v>
      </c>
      <c r="J67" s="99">
        <f>IFERROR(VLOOKUP(A67,'Jan. 2018'!A:E,5,0),0)</f>
        <v>0</v>
      </c>
      <c r="K67" s="99">
        <f>IFERROR(VLOOKUP(A67,'Feb. 2018'!A:E,5,0),0)</f>
        <v>0</v>
      </c>
      <c r="L67" s="99">
        <f>IFERROR(VLOOKUP(A67,'Mrz. 2018'!A:E,5,0),0)</f>
        <v>0</v>
      </c>
      <c r="M67" s="100">
        <f t="shared" ref="M67:M91" si="10">SUM(I67:L67)</f>
        <v>0</v>
      </c>
      <c r="N67" s="101">
        <f t="shared" ref="N67:N91" si="11">H67-M67</f>
        <v>16</v>
      </c>
    </row>
    <row r="68" spans="1:14" x14ac:dyDescent="0.2">
      <c r="A68" s="97" t="s">
        <v>112</v>
      </c>
      <c r="B68" s="98">
        <f>IFERROR(VLOOKUP(A68,'Dez. 2017'!A:B,2,0),0)</f>
        <v>0</v>
      </c>
      <c r="C68" s="98">
        <f>IFERROR(VLOOKUP(A68,'Jan. 2018'!A:B,2,0),0)</f>
        <v>0</v>
      </c>
      <c r="D68" s="98">
        <f>IFERROR(VLOOKUP(A68,'Feb. 2018'!A:B,2,0),0)</f>
        <v>2</v>
      </c>
      <c r="E68" s="98">
        <f>IFERROR(VLOOKUP(A68,'Mrz. 2018'!A:B,2,0),0)</f>
        <v>2</v>
      </c>
      <c r="F68" s="98"/>
      <c r="G68" s="98">
        <f t="shared" si="8"/>
        <v>4</v>
      </c>
      <c r="H68" s="99">
        <f t="shared" si="9"/>
        <v>16</v>
      </c>
      <c r="I68" s="99">
        <f>IFERROR(VLOOKUP(A68,'Dez. 2017'!A:F,5,0),0)</f>
        <v>0</v>
      </c>
      <c r="J68" s="99">
        <f>IFERROR(VLOOKUP(A68,'Jan. 2018'!A:E,5,0),0)</f>
        <v>0</v>
      </c>
      <c r="K68" s="99">
        <f>IFERROR(VLOOKUP(A68,'Feb. 2018'!A:E,5,0),0)</f>
        <v>8</v>
      </c>
      <c r="L68" s="99">
        <f>IFERROR(VLOOKUP(A68,'Mrz. 2018'!A:E,5,0),0)</f>
        <v>0</v>
      </c>
      <c r="M68" s="100">
        <f t="shared" si="10"/>
        <v>8</v>
      </c>
      <c r="N68" s="101">
        <f t="shared" si="11"/>
        <v>8</v>
      </c>
    </row>
    <row r="69" spans="1:14" x14ac:dyDescent="0.2">
      <c r="A69" s="97" t="s">
        <v>43</v>
      </c>
      <c r="B69" s="98">
        <f>IFERROR(VLOOKUP(A69,'Dez. 2017'!A:B,2,0),0)</f>
        <v>3</v>
      </c>
      <c r="C69" s="98">
        <f>IFERROR(VLOOKUP(A69,'Jan. 2018'!A:B,2,0),0)</f>
        <v>0</v>
      </c>
      <c r="D69" s="98">
        <f>IFERROR(VLOOKUP(A69,'Feb. 2018'!A:B,2,0),0)</f>
        <v>0</v>
      </c>
      <c r="E69" s="98">
        <f>IFERROR(VLOOKUP(A69,'Mrz. 2018'!A:B,2,0),0)</f>
        <v>0</v>
      </c>
      <c r="F69" s="98"/>
      <c r="G69" s="98">
        <f t="shared" si="8"/>
        <v>3</v>
      </c>
      <c r="H69" s="99">
        <f t="shared" si="9"/>
        <v>12</v>
      </c>
      <c r="I69" s="99">
        <f>IFERROR(VLOOKUP(A69,'Dez. 2017'!A:F,5,0),0)</f>
        <v>12</v>
      </c>
      <c r="J69" s="99">
        <f>IFERROR(VLOOKUP(A69,'Jan. 2018'!A:E,5,0),0)</f>
        <v>0</v>
      </c>
      <c r="K69" s="99">
        <f>IFERROR(VLOOKUP(A69,'Feb. 2018'!A:E,5,0),0)</f>
        <v>0</v>
      </c>
      <c r="L69" s="99">
        <f>IFERROR(VLOOKUP(A69,'Mrz. 2018'!A:E,5,0),0)</f>
        <v>0</v>
      </c>
      <c r="M69" s="100">
        <f t="shared" si="10"/>
        <v>12</v>
      </c>
      <c r="N69" s="101">
        <f t="shared" si="11"/>
        <v>0</v>
      </c>
    </row>
    <row r="70" spans="1:14" x14ac:dyDescent="0.2">
      <c r="A70" s="97" t="s">
        <v>48</v>
      </c>
      <c r="B70" s="98">
        <f>IFERROR(VLOOKUP(A70,'Dez. 2017'!A:B,2,0),0)</f>
        <v>2</v>
      </c>
      <c r="C70" s="98">
        <f>IFERROR(VLOOKUP(A70,'Jan. 2018'!A:B,2,0),0)</f>
        <v>1</v>
      </c>
      <c r="D70" s="98">
        <f>IFERROR(VLOOKUP(A70,'Feb. 2018'!A:B,2,0),0)</f>
        <v>0</v>
      </c>
      <c r="E70" s="98">
        <f>IFERROR(VLOOKUP(A70,'Mrz. 2018'!A:B,2,0),0)</f>
        <v>0</v>
      </c>
      <c r="F70" s="98"/>
      <c r="G70" s="98">
        <f t="shared" si="8"/>
        <v>3</v>
      </c>
      <c r="H70" s="99">
        <f t="shared" si="9"/>
        <v>12</v>
      </c>
      <c r="I70" s="99">
        <f>IFERROR(VLOOKUP(A70,'Dez. 2017'!A:F,5,0),0)</f>
        <v>8</v>
      </c>
      <c r="J70" s="99">
        <f>IFERROR(VLOOKUP(A70,'Jan. 2018'!A:E,5,0),0)</f>
        <v>4</v>
      </c>
      <c r="K70" s="99">
        <f>IFERROR(VLOOKUP(A70,'Feb. 2018'!A:E,5,0),0)</f>
        <v>0</v>
      </c>
      <c r="L70" s="99">
        <f>IFERROR(VLOOKUP(A70,'Mrz. 2018'!A:E,5,0),0)</f>
        <v>0</v>
      </c>
      <c r="M70" s="100">
        <f t="shared" si="10"/>
        <v>12</v>
      </c>
      <c r="N70" s="101">
        <f t="shared" si="11"/>
        <v>0</v>
      </c>
    </row>
    <row r="71" spans="1:14" x14ac:dyDescent="0.2">
      <c r="A71" s="97" t="s">
        <v>41</v>
      </c>
      <c r="B71" s="98">
        <f>IFERROR(VLOOKUP(A71,'Dez. 2017'!A:B,2,0),0)</f>
        <v>1</v>
      </c>
      <c r="C71" s="98">
        <f>IFERROR(VLOOKUP(A71,'Jan. 2018'!A:B,2,0),0)</f>
        <v>2</v>
      </c>
      <c r="D71" s="98">
        <f>IFERROR(VLOOKUP(A71,'Feb. 2018'!A:B,2,0),0)</f>
        <v>0</v>
      </c>
      <c r="E71" s="98">
        <f>IFERROR(VLOOKUP(A71,'Mrz. 2018'!A:B,2,0),0)</f>
        <v>0</v>
      </c>
      <c r="F71" s="98"/>
      <c r="G71" s="98">
        <f t="shared" si="8"/>
        <v>3</v>
      </c>
      <c r="H71" s="99">
        <f t="shared" si="9"/>
        <v>12</v>
      </c>
      <c r="I71" s="99">
        <f>IFERROR(VLOOKUP(A71,'Dez. 2017'!A:F,5,0),0)</f>
        <v>4</v>
      </c>
      <c r="J71" s="99">
        <f>IFERROR(VLOOKUP(A71,'Jan. 2018'!A:E,5,0),0)</f>
        <v>0</v>
      </c>
      <c r="K71" s="99">
        <f>IFERROR(VLOOKUP(A71,'Feb. 2018'!A:E,5,0),0)</f>
        <v>0</v>
      </c>
      <c r="L71" s="99">
        <f>IFERROR(VLOOKUP(A71,'Mrz. 2018'!A:E,5,0),0)</f>
        <v>0</v>
      </c>
      <c r="M71" s="100">
        <f t="shared" si="10"/>
        <v>4</v>
      </c>
      <c r="N71" s="101">
        <f t="shared" si="11"/>
        <v>8</v>
      </c>
    </row>
    <row r="72" spans="1:14" x14ac:dyDescent="0.2">
      <c r="A72" s="97" t="s">
        <v>84</v>
      </c>
      <c r="B72" s="98">
        <f>IFERROR(VLOOKUP(A72,'Dez. 2017'!A:B,2,0),0)</f>
        <v>0</v>
      </c>
      <c r="C72" s="98">
        <f>IFERROR(VLOOKUP(A72,'Jan. 2018'!A:B,2,0),0)</f>
        <v>3</v>
      </c>
      <c r="D72" s="98">
        <f>IFERROR(VLOOKUP(A72,'Feb. 2018'!A:B,2,0),0)</f>
        <v>0</v>
      </c>
      <c r="E72" s="98">
        <f>IFERROR(VLOOKUP(A72,'Mrz. 2018'!A:B,2,0),0)</f>
        <v>0</v>
      </c>
      <c r="F72" s="98"/>
      <c r="G72" s="98">
        <f t="shared" si="8"/>
        <v>3</v>
      </c>
      <c r="H72" s="99">
        <f t="shared" si="9"/>
        <v>12</v>
      </c>
      <c r="I72" s="99">
        <f>IFERROR(VLOOKUP(A72,'Dez. 2017'!A:F,5,0),0)</f>
        <v>0</v>
      </c>
      <c r="J72" s="99">
        <f>IFERROR(VLOOKUP(A72,'Jan. 2018'!A:E,5,0),0)</f>
        <v>12</v>
      </c>
      <c r="K72" s="99">
        <f>IFERROR(VLOOKUP(A72,'Feb. 2018'!A:E,5,0),0)</f>
        <v>0</v>
      </c>
      <c r="L72" s="99">
        <f>IFERROR(VLOOKUP(A72,'Mrz. 2018'!A:E,5,0),0)</f>
        <v>0</v>
      </c>
      <c r="M72" s="100">
        <f t="shared" si="10"/>
        <v>12</v>
      </c>
      <c r="N72" s="101">
        <f t="shared" si="11"/>
        <v>0</v>
      </c>
    </row>
    <row r="73" spans="1:14" x14ac:dyDescent="0.2">
      <c r="A73" s="97" t="s">
        <v>96</v>
      </c>
      <c r="B73" s="98">
        <f>IFERROR(VLOOKUP(A73,'Dez. 2017'!A:B,2,0),0)</f>
        <v>0</v>
      </c>
      <c r="C73" s="98">
        <f>IFERROR(VLOOKUP(A73,'Jan. 2018'!A:B,2,0),0)</f>
        <v>2</v>
      </c>
      <c r="D73" s="98">
        <f>IFERROR(VLOOKUP(A73,'Feb. 2018'!A:B,2,0),0)</f>
        <v>1</v>
      </c>
      <c r="E73" s="98">
        <f>IFERROR(VLOOKUP(A73,'Mrz. 2018'!A:B,2,0),0)</f>
        <v>0</v>
      </c>
      <c r="F73" s="98"/>
      <c r="G73" s="98">
        <f t="shared" si="8"/>
        <v>3</v>
      </c>
      <c r="H73" s="99">
        <f t="shared" si="9"/>
        <v>12</v>
      </c>
      <c r="I73" s="99">
        <f>IFERROR(VLOOKUP(A73,'Dez. 2017'!A:F,5,0),0)</f>
        <v>0</v>
      </c>
      <c r="J73" s="99">
        <f>IFERROR(VLOOKUP(A73,'Jan. 2018'!A:E,5,0),0)</f>
        <v>8</v>
      </c>
      <c r="K73" s="99">
        <f>IFERROR(VLOOKUP(A73,'Feb. 2018'!A:E,5,0),0)</f>
        <v>4</v>
      </c>
      <c r="L73" s="99">
        <f>IFERROR(VLOOKUP(A73,'Mrz. 2018'!A:E,5,0),0)</f>
        <v>0</v>
      </c>
      <c r="M73" s="100">
        <f t="shared" si="10"/>
        <v>12</v>
      </c>
      <c r="N73" s="101">
        <f t="shared" si="11"/>
        <v>0</v>
      </c>
    </row>
    <row r="74" spans="1:14" x14ac:dyDescent="0.2">
      <c r="A74" s="97" t="s">
        <v>117</v>
      </c>
      <c r="B74" s="98">
        <f>IFERROR(VLOOKUP(A74,'Dez. 2017'!A:B,2,0),0)</f>
        <v>0</v>
      </c>
      <c r="C74" s="98">
        <f>IFERROR(VLOOKUP(A74,'Jan. 2018'!A:B,2,0),0)</f>
        <v>0</v>
      </c>
      <c r="D74" s="98">
        <f>IFERROR(VLOOKUP(A74,'Feb. 2018'!A:B,2,0),0)</f>
        <v>1</v>
      </c>
      <c r="E74" s="98">
        <f>IFERROR(VLOOKUP(A74,'Mrz. 2018'!A:B,2,0),0)</f>
        <v>2</v>
      </c>
      <c r="F74" s="98"/>
      <c r="G74" s="98">
        <f t="shared" si="8"/>
        <v>3</v>
      </c>
      <c r="H74" s="99">
        <f t="shared" si="9"/>
        <v>12</v>
      </c>
      <c r="I74" s="99">
        <f>IFERROR(VLOOKUP(A74,'Dez. 2017'!A:F,5,0),0)</f>
        <v>0</v>
      </c>
      <c r="J74" s="99">
        <f>IFERROR(VLOOKUP(A74,'Jan. 2018'!A:E,5,0),0)</f>
        <v>0</v>
      </c>
      <c r="K74" s="99">
        <f>IFERROR(VLOOKUP(A74,'Feb. 2018'!A:E,5,0),0)</f>
        <v>0</v>
      </c>
      <c r="L74" s="99">
        <f>IFERROR(VLOOKUP(A74,'Mrz. 2018'!A:E,5,0),0)</f>
        <v>0</v>
      </c>
      <c r="M74" s="100">
        <f t="shared" si="10"/>
        <v>0</v>
      </c>
      <c r="N74" s="101">
        <f t="shared" si="11"/>
        <v>12</v>
      </c>
    </row>
    <row r="75" spans="1:14" x14ac:dyDescent="0.2">
      <c r="A75" s="97" t="s">
        <v>47</v>
      </c>
      <c r="B75" s="98">
        <f>IFERROR(VLOOKUP(A75,'Dez. 2017'!A:B,2,0),0)</f>
        <v>1</v>
      </c>
      <c r="C75" s="98">
        <f>IFERROR(VLOOKUP(A75,'Jan. 2018'!A:B,2,0),0)</f>
        <v>1</v>
      </c>
      <c r="D75" s="98">
        <f>IFERROR(VLOOKUP(A75,'Feb. 2018'!A:B,2,0),0)</f>
        <v>0</v>
      </c>
      <c r="E75" s="98">
        <f>IFERROR(VLOOKUP(A75,'Mrz. 2018'!A:B,2,0),0)</f>
        <v>0</v>
      </c>
      <c r="F75" s="98"/>
      <c r="G75" s="98">
        <f t="shared" si="8"/>
        <v>2</v>
      </c>
      <c r="H75" s="99">
        <f t="shared" si="9"/>
        <v>8</v>
      </c>
      <c r="I75" s="99">
        <f>IFERROR(VLOOKUP(A75,'Dez. 2017'!A:F,5,0),0)</f>
        <v>4</v>
      </c>
      <c r="J75" s="99">
        <f>IFERROR(VLOOKUP(A75,'Jan. 2018'!A:E,5,0),0)</f>
        <v>0</v>
      </c>
      <c r="K75" s="99">
        <f>IFERROR(VLOOKUP(A75,'Feb. 2018'!A:E,5,0),0)</f>
        <v>0</v>
      </c>
      <c r="L75" s="99">
        <f>IFERROR(VLOOKUP(A75,'Mrz. 2018'!A:E,5,0),0)</f>
        <v>0</v>
      </c>
      <c r="M75" s="100">
        <f t="shared" si="10"/>
        <v>4</v>
      </c>
      <c r="N75" s="101">
        <f t="shared" si="11"/>
        <v>4</v>
      </c>
    </row>
    <row r="76" spans="1:14" x14ac:dyDescent="0.2">
      <c r="A76" s="97" t="s">
        <v>49</v>
      </c>
      <c r="B76" s="98">
        <f>IFERROR(VLOOKUP(A76,'Dez. 2017'!A:B,2,0),0)</f>
        <v>1</v>
      </c>
      <c r="C76" s="98">
        <f>IFERROR(VLOOKUP(A76,'Jan. 2018'!A:B,2,0),0)</f>
        <v>1</v>
      </c>
      <c r="D76" s="98">
        <f>IFERROR(VLOOKUP(A76,'Feb. 2018'!A:B,2,0),0)</f>
        <v>0</v>
      </c>
      <c r="E76" s="98">
        <f>IFERROR(VLOOKUP(A76,'Mrz. 2018'!A:B,2,0),0)</f>
        <v>0</v>
      </c>
      <c r="F76" s="98"/>
      <c r="G76" s="98">
        <f t="shared" si="8"/>
        <v>2</v>
      </c>
      <c r="H76" s="99">
        <f t="shared" si="9"/>
        <v>8</v>
      </c>
      <c r="I76" s="99">
        <f>IFERROR(VLOOKUP(A76,'Dez. 2017'!A:F,5,0),0)</f>
        <v>0</v>
      </c>
      <c r="J76" s="99">
        <f>IFERROR(VLOOKUP(A76,'Jan. 2018'!A:E,5,0),0)</f>
        <v>0</v>
      </c>
      <c r="K76" s="99">
        <f>IFERROR(VLOOKUP(A76,'Feb. 2018'!A:E,5,0),0)</f>
        <v>0</v>
      </c>
      <c r="L76" s="99">
        <f>IFERROR(VLOOKUP(A76,'Mrz. 2018'!A:E,5,0),0)</f>
        <v>0</v>
      </c>
      <c r="M76" s="100">
        <f t="shared" si="10"/>
        <v>0</v>
      </c>
      <c r="N76" s="101">
        <f t="shared" si="11"/>
        <v>8</v>
      </c>
    </row>
    <row r="77" spans="1:14" x14ac:dyDescent="0.2">
      <c r="A77" s="97" t="s">
        <v>99</v>
      </c>
      <c r="B77" s="98">
        <f>IFERROR(VLOOKUP(A77,'Dez. 2017'!A:B,2,0),0)</f>
        <v>0</v>
      </c>
      <c r="C77" s="98">
        <f>IFERROR(VLOOKUP(A77,'Jan. 2018'!A:B,2,0),0)</f>
        <v>1</v>
      </c>
      <c r="D77" s="98">
        <f>IFERROR(VLOOKUP(A77,'Feb. 2018'!A:B,2,0),0)</f>
        <v>1</v>
      </c>
      <c r="E77" s="98">
        <f>IFERROR(VLOOKUP(A77,'Mrz. 2018'!A:B,2,0),0)</f>
        <v>0</v>
      </c>
      <c r="F77" s="98"/>
      <c r="G77" s="98">
        <f t="shared" si="8"/>
        <v>2</v>
      </c>
      <c r="H77" s="99">
        <f t="shared" si="9"/>
        <v>8</v>
      </c>
      <c r="I77" s="99">
        <f>IFERROR(VLOOKUP(A77,'Dez. 2017'!A:F,5,0),0)</f>
        <v>0</v>
      </c>
      <c r="J77" s="99">
        <f>IFERROR(VLOOKUP(A77,'Jan. 2018'!A:E,5,0),0)</f>
        <v>4</v>
      </c>
      <c r="K77" s="99">
        <f>IFERROR(VLOOKUP(A77,'Feb. 2018'!A:E,5,0),0)</f>
        <v>0</v>
      </c>
      <c r="L77" s="99">
        <f>IFERROR(VLOOKUP(A77,'Mrz. 2018'!A:E,5,0),0)</f>
        <v>0</v>
      </c>
      <c r="M77" s="100">
        <f t="shared" si="10"/>
        <v>4</v>
      </c>
      <c r="N77" s="101">
        <f t="shared" si="11"/>
        <v>4</v>
      </c>
    </row>
    <row r="78" spans="1:14" x14ac:dyDescent="0.2">
      <c r="A78" s="97" t="s">
        <v>111</v>
      </c>
      <c r="B78" s="98">
        <f>IFERROR(VLOOKUP(A78,'Dez. 2017'!A:B,2,0),0)</f>
        <v>0</v>
      </c>
      <c r="C78" s="98">
        <f>IFERROR(VLOOKUP(A78,'Jan. 2018'!A:B,2,0),0)</f>
        <v>0</v>
      </c>
      <c r="D78" s="98">
        <f>IFERROR(VLOOKUP(A78,'Feb. 2018'!A:B,2,0),0)</f>
        <v>2</v>
      </c>
      <c r="E78" s="98">
        <f>IFERROR(VLOOKUP(A78,'Mrz. 2018'!A:B,2,0),0)</f>
        <v>0</v>
      </c>
      <c r="F78" s="98"/>
      <c r="G78" s="98">
        <f t="shared" si="8"/>
        <v>2</v>
      </c>
      <c r="H78" s="99">
        <f t="shared" si="9"/>
        <v>8</v>
      </c>
      <c r="I78" s="99">
        <f>IFERROR(VLOOKUP(A78,'Dez. 2017'!A:F,5,0),0)</f>
        <v>0</v>
      </c>
      <c r="J78" s="99">
        <f>IFERROR(VLOOKUP(A78,'Jan. 2018'!A:E,5,0),0)</f>
        <v>0</v>
      </c>
      <c r="K78" s="99">
        <f>IFERROR(VLOOKUP(A78,'Feb. 2018'!A:E,5,0),0)</f>
        <v>8</v>
      </c>
      <c r="L78" s="99">
        <f>IFERROR(VLOOKUP(A78,'Mrz. 2018'!A:E,5,0),0)</f>
        <v>0</v>
      </c>
      <c r="M78" s="100">
        <f t="shared" si="10"/>
        <v>8</v>
      </c>
      <c r="N78" s="101">
        <f t="shared" si="11"/>
        <v>0</v>
      </c>
    </row>
    <row r="79" spans="1:14" x14ac:dyDescent="0.2">
      <c r="A79" s="97" t="s">
        <v>110</v>
      </c>
      <c r="B79" s="98">
        <f>IFERROR(VLOOKUP(A79,'Dez. 2017'!A:B,2,0),0)</f>
        <v>0</v>
      </c>
      <c r="C79" s="98">
        <f>IFERROR(VLOOKUP(A79,'Jan. 2018'!A:B,2,0),0)</f>
        <v>0</v>
      </c>
      <c r="D79" s="98">
        <f>IFERROR(VLOOKUP(A79,'Feb. 2018'!A:B,2,0),0)</f>
        <v>2</v>
      </c>
      <c r="E79" s="98">
        <f>IFERROR(VLOOKUP(A79,'Mrz. 2018'!A:B,2,0),0)</f>
        <v>0</v>
      </c>
      <c r="F79" s="98"/>
      <c r="G79" s="98">
        <f t="shared" si="8"/>
        <v>2</v>
      </c>
      <c r="H79" s="99">
        <f t="shared" si="9"/>
        <v>8</v>
      </c>
      <c r="I79" s="99">
        <f>IFERROR(VLOOKUP(A79,'Dez. 2017'!A:F,5,0),0)</f>
        <v>0</v>
      </c>
      <c r="J79" s="99">
        <f>IFERROR(VLOOKUP(A79,'Jan. 2018'!A:E,5,0),0)</f>
        <v>0</v>
      </c>
      <c r="K79" s="99">
        <f>IFERROR(VLOOKUP(A79,'Feb. 2018'!A:E,5,0),0)</f>
        <v>8</v>
      </c>
      <c r="L79" s="99">
        <f>IFERROR(VLOOKUP(A79,'Mrz. 2018'!A:E,5,0),0)</f>
        <v>0</v>
      </c>
      <c r="M79" s="100">
        <f t="shared" si="10"/>
        <v>8</v>
      </c>
      <c r="N79" s="101">
        <f t="shared" si="11"/>
        <v>0</v>
      </c>
    </row>
    <row r="80" spans="1:14" x14ac:dyDescent="0.2">
      <c r="A80" s="97" t="s">
        <v>129</v>
      </c>
      <c r="B80" s="98">
        <f>IFERROR(VLOOKUP(A80,'Dez. 2017'!A:B,2,0),0)</f>
        <v>0</v>
      </c>
      <c r="C80" s="98">
        <f>IFERROR(VLOOKUP(A80,'Jan. 2018'!A:B,2,0),0)</f>
        <v>0</v>
      </c>
      <c r="D80" s="98">
        <f>IFERROR(VLOOKUP(A80,'Feb. 2018'!A:B,2,0),0)</f>
        <v>0</v>
      </c>
      <c r="E80" s="98">
        <f>IFERROR(VLOOKUP(A80,'Mrz. 2018'!A:B,2,0),0)</f>
        <v>2</v>
      </c>
      <c r="F80" s="98"/>
      <c r="G80" s="98">
        <f t="shared" si="8"/>
        <v>2</v>
      </c>
      <c r="H80" s="99">
        <f t="shared" si="9"/>
        <v>8</v>
      </c>
      <c r="I80" s="99">
        <f>IFERROR(VLOOKUP(A80,'Dez. 2017'!A:F,5,0),0)</f>
        <v>0</v>
      </c>
      <c r="J80" s="99">
        <f>IFERROR(VLOOKUP(A80,'Jan. 2018'!A:E,5,0),0)</f>
        <v>0</v>
      </c>
      <c r="K80" s="99">
        <f>IFERROR(VLOOKUP(A80,'Feb. 2018'!A:E,5,0),0)</f>
        <v>0</v>
      </c>
      <c r="L80" s="99">
        <f>IFERROR(VLOOKUP(A80,'Mrz. 2018'!A:E,5,0),0)</f>
        <v>0</v>
      </c>
      <c r="M80" s="100">
        <f t="shared" si="10"/>
        <v>0</v>
      </c>
      <c r="N80" s="101">
        <f t="shared" si="11"/>
        <v>8</v>
      </c>
    </row>
    <row r="81" spans="1:14" x14ac:dyDescent="0.2">
      <c r="A81" s="97" t="s">
        <v>79</v>
      </c>
      <c r="B81" s="98">
        <f>IFERROR(VLOOKUP(A81,'Dez. 2017'!A:B,2,0),0)</f>
        <v>1</v>
      </c>
      <c r="C81" s="98">
        <f>IFERROR(VLOOKUP(A81,'Jan. 2018'!A:B,2,0),0)</f>
        <v>0</v>
      </c>
      <c r="D81" s="98">
        <f>IFERROR(VLOOKUP(A81,'Feb. 2018'!A:B,2,0),0)</f>
        <v>0</v>
      </c>
      <c r="E81" s="98">
        <f>IFERROR(VLOOKUP(A81,'Mrz. 2018'!A:B,2,0),0)</f>
        <v>0</v>
      </c>
      <c r="F81" s="98"/>
      <c r="G81" s="98">
        <f t="shared" si="8"/>
        <v>1</v>
      </c>
      <c r="H81" s="99">
        <f t="shared" si="9"/>
        <v>4</v>
      </c>
      <c r="I81" s="99">
        <f>IFERROR(VLOOKUP(A81,'Dez. 2017'!A:F,5,0),0)</f>
        <v>4</v>
      </c>
      <c r="J81" s="99">
        <f>IFERROR(VLOOKUP(A81,'Jan. 2018'!A:E,5,0),0)</f>
        <v>0</v>
      </c>
      <c r="K81" s="99">
        <f>IFERROR(VLOOKUP(A81,'Feb. 2018'!A:E,5,0),0)</f>
        <v>0</v>
      </c>
      <c r="L81" s="99">
        <f>IFERROR(VLOOKUP(A81,'Mrz. 2018'!A:E,5,0),0)</f>
        <v>0</v>
      </c>
      <c r="M81" s="100">
        <f t="shared" si="10"/>
        <v>4</v>
      </c>
      <c r="N81" s="101">
        <f t="shared" si="11"/>
        <v>0</v>
      </c>
    </row>
    <row r="82" spans="1:14" x14ac:dyDescent="0.2">
      <c r="A82" s="97" t="s">
        <v>54</v>
      </c>
      <c r="B82" s="98">
        <f>IFERROR(VLOOKUP(A82,'Dez. 2017'!A:B,2,0),0)</f>
        <v>1</v>
      </c>
      <c r="C82" s="98">
        <f>IFERROR(VLOOKUP(A82,'Jan. 2018'!A:B,2,0),0)</f>
        <v>0</v>
      </c>
      <c r="D82" s="98">
        <f>IFERROR(VLOOKUP(A82,'Feb. 2018'!A:B,2,0),0)</f>
        <v>0</v>
      </c>
      <c r="E82" s="98">
        <f>IFERROR(VLOOKUP(A82,'Mrz. 2018'!A:B,2,0),0)</f>
        <v>0</v>
      </c>
      <c r="F82" s="98"/>
      <c r="G82" s="98">
        <f t="shared" si="8"/>
        <v>1</v>
      </c>
      <c r="H82" s="99">
        <f t="shared" si="9"/>
        <v>4</v>
      </c>
      <c r="I82" s="99">
        <f>IFERROR(VLOOKUP(A82,'Dez. 2017'!A:F,5,0),0)</f>
        <v>4</v>
      </c>
      <c r="J82" s="99">
        <f>IFERROR(VLOOKUP(A82,'Jan. 2018'!A:E,5,0),0)</f>
        <v>0</v>
      </c>
      <c r="K82" s="99">
        <f>IFERROR(VLOOKUP(A82,'Feb. 2018'!A:E,5,0),0)</f>
        <v>0</v>
      </c>
      <c r="L82" s="99">
        <f>IFERROR(VLOOKUP(A82,'Mrz. 2018'!A:E,5,0),0)</f>
        <v>0</v>
      </c>
      <c r="M82" s="100">
        <f t="shared" si="10"/>
        <v>4</v>
      </c>
      <c r="N82" s="101">
        <f t="shared" si="11"/>
        <v>0</v>
      </c>
    </row>
    <row r="83" spans="1:14" x14ac:dyDescent="0.2">
      <c r="A83" s="97" t="s">
        <v>45</v>
      </c>
      <c r="B83" s="98">
        <f>IFERROR(VLOOKUP(A83,'Dez. 2017'!A:B,2,0),0)</f>
        <v>1</v>
      </c>
      <c r="C83" s="98">
        <f>IFERROR(VLOOKUP(A83,'Jan. 2018'!A:B,2,0),0)</f>
        <v>0</v>
      </c>
      <c r="D83" s="98">
        <f>IFERROR(VLOOKUP(A83,'Feb. 2018'!A:B,2,0),0)</f>
        <v>0</v>
      </c>
      <c r="E83" s="98">
        <f>IFERROR(VLOOKUP(A83,'Mrz. 2018'!A:B,2,0),0)</f>
        <v>0</v>
      </c>
      <c r="F83" s="98"/>
      <c r="G83" s="98">
        <f t="shared" si="8"/>
        <v>1</v>
      </c>
      <c r="H83" s="99">
        <f t="shared" si="9"/>
        <v>4</v>
      </c>
      <c r="I83" s="99">
        <f>IFERROR(VLOOKUP(A83,'Dez. 2017'!A:F,5,0),0)</f>
        <v>0</v>
      </c>
      <c r="J83" s="99">
        <f>IFERROR(VLOOKUP(A83,'Jan. 2018'!A:E,5,0),0)</f>
        <v>0</v>
      </c>
      <c r="K83" s="99">
        <f>IFERROR(VLOOKUP(A83,'Feb. 2018'!A:E,5,0),0)</f>
        <v>0</v>
      </c>
      <c r="L83" s="99">
        <f>IFERROR(VLOOKUP(A83,'Mrz. 2018'!A:E,5,0),0)</f>
        <v>0</v>
      </c>
      <c r="M83" s="100">
        <f t="shared" si="10"/>
        <v>0</v>
      </c>
      <c r="N83" s="101">
        <f t="shared" si="11"/>
        <v>4</v>
      </c>
    </row>
    <row r="84" spans="1:14" x14ac:dyDescent="0.2">
      <c r="A84" s="97" t="s">
        <v>98</v>
      </c>
      <c r="B84" s="98">
        <f>IFERROR(VLOOKUP(A84,'Dez. 2017'!A:B,2,0),0)</f>
        <v>0</v>
      </c>
      <c r="C84" s="98">
        <f>IFERROR(VLOOKUP(A84,'Jan. 2018'!A:B,2,0),0)</f>
        <v>1</v>
      </c>
      <c r="D84" s="98">
        <f>IFERROR(VLOOKUP(A84,'Feb. 2018'!A:B,2,0),0)</f>
        <v>0</v>
      </c>
      <c r="E84" s="98">
        <f>IFERROR(VLOOKUP(A84,'Mrz. 2018'!A:B,2,0),0)</f>
        <v>0</v>
      </c>
      <c r="F84" s="98"/>
      <c r="G84" s="98">
        <f t="shared" si="8"/>
        <v>1</v>
      </c>
      <c r="H84" s="99">
        <f t="shared" si="9"/>
        <v>4</v>
      </c>
      <c r="I84" s="99">
        <f>IFERROR(VLOOKUP(A84,'Dez. 2017'!A:F,5,0),0)</f>
        <v>0</v>
      </c>
      <c r="J84" s="99">
        <f>IFERROR(VLOOKUP(A84,'Jan. 2018'!A:E,5,0),0)</f>
        <v>0</v>
      </c>
      <c r="K84" s="99">
        <f>IFERROR(VLOOKUP(A84,'Feb. 2018'!A:E,5,0),0)</f>
        <v>0</v>
      </c>
      <c r="L84" s="99">
        <f>IFERROR(VLOOKUP(A84,'Mrz. 2018'!A:E,5,0),0)</f>
        <v>0</v>
      </c>
      <c r="M84" s="100">
        <f t="shared" si="10"/>
        <v>0</v>
      </c>
      <c r="N84" s="101">
        <f t="shared" si="11"/>
        <v>4</v>
      </c>
    </row>
    <row r="85" spans="1:14" x14ac:dyDescent="0.2">
      <c r="A85" s="97" t="s">
        <v>100</v>
      </c>
      <c r="B85" s="98">
        <f>IFERROR(VLOOKUP(A85,'Dez. 2017'!A:B,2,0),0)</f>
        <v>0</v>
      </c>
      <c r="C85" s="98">
        <f>IFERROR(VLOOKUP(A85,'Jan. 2018'!A:B,2,0),0)</f>
        <v>1</v>
      </c>
      <c r="D85" s="98">
        <f>IFERROR(VLOOKUP(A85,'Feb. 2018'!A:B,2,0),0)</f>
        <v>0</v>
      </c>
      <c r="E85" s="98">
        <f>IFERROR(VLOOKUP(A85,'Mrz. 2018'!A:B,2,0),0)</f>
        <v>0</v>
      </c>
      <c r="F85" s="98"/>
      <c r="G85" s="98">
        <f t="shared" si="8"/>
        <v>1</v>
      </c>
      <c r="H85" s="99">
        <f t="shared" si="9"/>
        <v>4</v>
      </c>
      <c r="I85" s="99">
        <f>IFERROR(VLOOKUP(A85,'Dez. 2017'!A:F,5,0),0)</f>
        <v>0</v>
      </c>
      <c r="J85" s="99">
        <f>IFERROR(VLOOKUP(A85,'Jan. 2018'!A:E,5,0),0)</f>
        <v>0</v>
      </c>
      <c r="K85" s="99">
        <f>IFERROR(VLOOKUP(A85,'Feb. 2018'!A:E,5,0),0)</f>
        <v>0</v>
      </c>
      <c r="L85" s="99">
        <f>IFERROR(VLOOKUP(A85,'Mrz. 2018'!A:E,5,0),0)</f>
        <v>0</v>
      </c>
      <c r="M85" s="100">
        <f t="shared" si="10"/>
        <v>0</v>
      </c>
      <c r="N85" s="101">
        <f t="shared" si="11"/>
        <v>4</v>
      </c>
    </row>
    <row r="86" spans="1:14" x14ac:dyDescent="0.2">
      <c r="A86" s="97" t="s">
        <v>88</v>
      </c>
      <c r="B86" s="98">
        <f>IFERROR(VLOOKUP(A86,'Dez. 2017'!A:B,2,0),0)</f>
        <v>0</v>
      </c>
      <c r="C86" s="98">
        <f>IFERROR(VLOOKUP(A86,'Jan. 2018'!A:B,2,0),0)</f>
        <v>1</v>
      </c>
      <c r="D86" s="98">
        <f>IFERROR(VLOOKUP(A86,'Feb. 2018'!A:B,2,0),0)</f>
        <v>0</v>
      </c>
      <c r="E86" s="98">
        <f>IFERROR(VLOOKUP(A86,'Mrz. 2018'!A:B,2,0),0)</f>
        <v>0</v>
      </c>
      <c r="F86" s="98"/>
      <c r="G86" s="98">
        <f t="shared" si="8"/>
        <v>1</v>
      </c>
      <c r="H86" s="99">
        <f t="shared" si="9"/>
        <v>4</v>
      </c>
      <c r="I86" s="99">
        <f>IFERROR(VLOOKUP(A86,'Dez. 2017'!A:F,5,0),0)</f>
        <v>0</v>
      </c>
      <c r="J86" s="99">
        <f>IFERROR(VLOOKUP(A86,'Jan. 2018'!A:E,5,0),0)</f>
        <v>4</v>
      </c>
      <c r="K86" s="99">
        <f>IFERROR(VLOOKUP(A86,'Feb. 2018'!A:E,5,0),0)</f>
        <v>0</v>
      </c>
      <c r="L86" s="99">
        <f>IFERROR(VLOOKUP(A86,'Mrz. 2018'!A:E,5,0),0)</f>
        <v>0</v>
      </c>
      <c r="M86" s="100">
        <f t="shared" si="10"/>
        <v>4</v>
      </c>
      <c r="N86" s="101">
        <f t="shared" si="11"/>
        <v>0</v>
      </c>
    </row>
    <row r="87" spans="1:14" x14ac:dyDescent="0.2">
      <c r="A87" s="97" t="s">
        <v>109</v>
      </c>
      <c r="B87" s="98">
        <f>IFERROR(VLOOKUP(A87,'Dez. 2017'!A:B,2,0),0)</f>
        <v>0</v>
      </c>
      <c r="C87" s="98">
        <f>IFERROR(VLOOKUP(A87,'Jan. 2018'!A:B,2,0),0)</f>
        <v>0</v>
      </c>
      <c r="D87" s="98">
        <f>IFERROR(VLOOKUP(A87,'Feb. 2018'!A:B,2,0),0)</f>
        <v>1</v>
      </c>
      <c r="E87" s="98">
        <f>IFERROR(VLOOKUP(A87,'Mrz. 2018'!A:B,2,0),0)</f>
        <v>0</v>
      </c>
      <c r="F87" s="98"/>
      <c r="G87" s="98">
        <f t="shared" si="8"/>
        <v>1</v>
      </c>
      <c r="H87" s="99">
        <f t="shared" si="9"/>
        <v>4</v>
      </c>
      <c r="I87" s="99">
        <f>IFERROR(VLOOKUP(A87,'Dez. 2017'!A:F,5,0),0)</f>
        <v>0</v>
      </c>
      <c r="J87" s="99">
        <f>IFERROR(VLOOKUP(A87,'Jan. 2018'!A:E,5,0),0)</f>
        <v>0</v>
      </c>
      <c r="K87" s="99">
        <f>IFERROR(VLOOKUP(A87,'Feb. 2018'!A:E,5,0),0)</f>
        <v>4</v>
      </c>
      <c r="L87" s="99">
        <f>IFERROR(VLOOKUP(A87,'Mrz. 2018'!A:E,5,0),0)</f>
        <v>0</v>
      </c>
      <c r="M87" s="100">
        <f t="shared" si="10"/>
        <v>4</v>
      </c>
      <c r="N87" s="101">
        <f t="shared" si="11"/>
        <v>0</v>
      </c>
    </row>
    <row r="88" spans="1:14" ht="16.25" customHeight="1" x14ac:dyDescent="0.2">
      <c r="A88" s="97" t="s">
        <v>115</v>
      </c>
      <c r="B88" s="98">
        <f>IFERROR(VLOOKUP(A88,'Dez. 2017'!A:B,2,0),0)</f>
        <v>0</v>
      </c>
      <c r="C88" s="98">
        <f>IFERROR(VLOOKUP(A88,'Jan. 2018'!A:B,2,0),0)</f>
        <v>0</v>
      </c>
      <c r="D88" s="98">
        <f>IFERROR(VLOOKUP(A88,'Feb. 2018'!A:B,2,0),0)</f>
        <v>1</v>
      </c>
      <c r="E88" s="98">
        <f>IFERROR(VLOOKUP(A88,'Mrz. 2018'!A:B,2,0),0)</f>
        <v>0</v>
      </c>
      <c r="F88" s="98"/>
      <c r="G88" s="98">
        <f t="shared" si="8"/>
        <v>1</v>
      </c>
      <c r="H88" s="99">
        <f t="shared" si="9"/>
        <v>4</v>
      </c>
      <c r="I88" s="99">
        <f>IFERROR(VLOOKUP(A88,'Dez. 2017'!A:F,5,0),0)</f>
        <v>0</v>
      </c>
      <c r="J88" s="99">
        <f>IFERROR(VLOOKUP(A88,'Jan. 2018'!A:E,5,0),0)</f>
        <v>0</v>
      </c>
      <c r="K88" s="99">
        <f>IFERROR(VLOOKUP(A88,'Feb. 2018'!A:E,5,0),0)</f>
        <v>0</v>
      </c>
      <c r="L88" s="99">
        <f>IFERROR(VLOOKUP(A88,'Mrz. 2018'!A:E,5,0),0)</f>
        <v>0</v>
      </c>
      <c r="M88" s="100">
        <f t="shared" si="10"/>
        <v>0</v>
      </c>
      <c r="N88" s="101">
        <f t="shared" si="11"/>
        <v>4</v>
      </c>
    </row>
    <row r="89" spans="1:14" x14ac:dyDescent="0.2">
      <c r="A89" s="97" t="s">
        <v>130</v>
      </c>
      <c r="B89" s="98">
        <f>IFERROR(VLOOKUP(A89,'Dez. 2017'!A:B,2,0),0)</f>
        <v>0</v>
      </c>
      <c r="C89" s="98">
        <f>IFERROR(VLOOKUP(A89,'Jan. 2018'!A:B,2,0),0)</f>
        <v>0</v>
      </c>
      <c r="D89" s="98">
        <f>IFERROR(VLOOKUP(A89,'Feb. 2018'!A:B,2,0),0)</f>
        <v>0</v>
      </c>
      <c r="E89" s="98">
        <f>IFERROR(VLOOKUP(A89,'Mrz. 2018'!A:B,2,0),0)</f>
        <v>1</v>
      </c>
      <c r="F89" s="98"/>
      <c r="G89" s="98">
        <f t="shared" si="8"/>
        <v>1</v>
      </c>
      <c r="H89" s="99">
        <f t="shared" si="9"/>
        <v>4</v>
      </c>
      <c r="I89" s="99">
        <f>IFERROR(VLOOKUP(A89,'Dez. 2017'!A:F,5,0),0)</f>
        <v>0</v>
      </c>
      <c r="J89" s="99">
        <f>IFERROR(VLOOKUP(A89,'Jan. 2018'!A:E,5,0),0)</f>
        <v>0</v>
      </c>
      <c r="K89" s="99">
        <f>IFERROR(VLOOKUP(A89,'Feb. 2018'!A:E,5,0),0)</f>
        <v>0</v>
      </c>
      <c r="L89" s="99">
        <f>IFERROR(VLOOKUP(A89,'Mrz. 2018'!A:E,5,0),0)</f>
        <v>0</v>
      </c>
      <c r="M89" s="100">
        <f t="shared" si="10"/>
        <v>0</v>
      </c>
      <c r="N89" s="101">
        <f t="shared" si="11"/>
        <v>4</v>
      </c>
    </row>
    <row r="90" spans="1:14" x14ac:dyDescent="0.2">
      <c r="A90" s="97" t="s">
        <v>133</v>
      </c>
      <c r="B90" s="98">
        <f>IFERROR(VLOOKUP(A90,'Dez. 2017'!A:B,2,0),0)</f>
        <v>0</v>
      </c>
      <c r="C90" s="98">
        <f>IFERROR(VLOOKUP(A90,'Jan. 2018'!A:B,2,0),0)</f>
        <v>0</v>
      </c>
      <c r="D90" s="98">
        <f>IFERROR(VLOOKUP(A90,'Feb. 2018'!A:B,2,0),0)</f>
        <v>0</v>
      </c>
      <c r="E90" s="98">
        <f>IFERROR(VLOOKUP(A90,'Mrz. 2018'!A:B,2,0),0)</f>
        <v>1</v>
      </c>
      <c r="F90" s="98"/>
      <c r="G90" s="98">
        <f t="shared" si="8"/>
        <v>1</v>
      </c>
      <c r="H90" s="99">
        <f t="shared" si="9"/>
        <v>4</v>
      </c>
      <c r="I90" s="99">
        <f>IFERROR(VLOOKUP(A90,'Dez. 2017'!A:F,5,0),0)</f>
        <v>0</v>
      </c>
      <c r="J90" s="99">
        <f>IFERROR(VLOOKUP(A90,'Jan. 2018'!A:E,5,0),0)</f>
        <v>0</v>
      </c>
      <c r="K90" s="99">
        <f>IFERROR(VLOOKUP(A90,'Feb. 2018'!A:E,5,0),0)</f>
        <v>0</v>
      </c>
      <c r="L90" s="99">
        <f>IFERROR(VLOOKUP(A90,'Mrz. 2018'!A:E,5,0),0)</f>
        <v>0</v>
      </c>
      <c r="M90" s="100">
        <f t="shared" si="10"/>
        <v>0</v>
      </c>
      <c r="N90" s="101">
        <f t="shared" si="11"/>
        <v>4</v>
      </c>
    </row>
    <row r="91" spans="1:14" x14ac:dyDescent="0.2">
      <c r="A91" s="97" t="s">
        <v>132</v>
      </c>
      <c r="B91" s="98">
        <f>IFERROR(VLOOKUP(A91,'Dez. 2017'!A:B,2,0),0)</f>
        <v>0</v>
      </c>
      <c r="C91" s="98">
        <f>IFERROR(VLOOKUP(A91,'Jan. 2018'!A:B,2,0),0)</f>
        <v>0</v>
      </c>
      <c r="D91" s="98">
        <f>IFERROR(VLOOKUP(A91,'Feb. 2018'!A:B,2,0),0)</f>
        <v>0</v>
      </c>
      <c r="E91" s="98">
        <f>IFERROR(VLOOKUP(A91,'Mrz. 2018'!A:B,2,0),0)</f>
        <v>1</v>
      </c>
      <c r="F91" s="98"/>
      <c r="G91" s="98">
        <f t="shared" si="8"/>
        <v>1</v>
      </c>
      <c r="H91" s="99">
        <f t="shared" si="9"/>
        <v>4</v>
      </c>
      <c r="I91" s="99">
        <f>IFERROR(VLOOKUP(A91,'Dez. 2017'!A:F,5,0),0)</f>
        <v>0</v>
      </c>
      <c r="J91" s="99">
        <f>IFERROR(VLOOKUP(A91,'Jan. 2018'!A:E,5,0),0)</f>
        <v>0</v>
      </c>
      <c r="K91" s="99">
        <f>IFERROR(VLOOKUP(A91,'Feb. 2018'!A:E,5,0),0)</f>
        <v>0</v>
      </c>
      <c r="L91" s="99">
        <f>IFERROR(VLOOKUP(A91,'Mrz. 2018'!A:E,5,0),0)</f>
        <v>0</v>
      </c>
      <c r="M91" s="100">
        <f t="shared" si="10"/>
        <v>0</v>
      </c>
      <c r="N91" s="101">
        <f t="shared" si="11"/>
        <v>4</v>
      </c>
    </row>
    <row r="92" spans="1:14" x14ac:dyDescent="0.2">
      <c r="A92" s="93"/>
      <c r="B92" s="94"/>
      <c r="C92" s="94"/>
      <c r="D92" s="94"/>
      <c r="E92" s="94"/>
      <c r="F92" s="94"/>
      <c r="G92" s="94"/>
      <c r="H92" s="95"/>
      <c r="I92" s="95"/>
      <c r="J92" s="95"/>
      <c r="K92" s="95"/>
      <c r="L92" s="95"/>
      <c r="M92" s="96"/>
      <c r="N92" s="96"/>
    </row>
    <row r="93" spans="1:14" x14ac:dyDescent="0.2">
      <c r="A93" s="93"/>
      <c r="B93" s="94"/>
      <c r="C93" s="94"/>
      <c r="D93" s="94"/>
      <c r="E93" s="94"/>
      <c r="F93" s="94"/>
      <c r="G93" s="94"/>
      <c r="H93" s="95"/>
      <c r="I93" s="95"/>
      <c r="J93" s="95"/>
      <c r="K93" s="95"/>
      <c r="L93" s="95"/>
      <c r="M93" s="96"/>
      <c r="N93" s="96"/>
    </row>
    <row r="94" spans="1:14" x14ac:dyDescent="0.2">
      <c r="A94" s="93"/>
      <c r="B94" s="94"/>
      <c r="C94" s="94"/>
      <c r="D94" s="94"/>
      <c r="E94" s="94"/>
      <c r="F94" s="94"/>
      <c r="G94" s="94"/>
      <c r="H94" s="95"/>
      <c r="I94" s="95"/>
      <c r="J94" s="95"/>
      <c r="K94" s="95"/>
      <c r="L94" s="95"/>
      <c r="M94" s="96"/>
      <c r="N94" s="96"/>
    </row>
    <row r="95" spans="1:14" x14ac:dyDescent="0.2">
      <c r="A95" s="93"/>
      <c r="B95" s="94"/>
      <c r="C95" s="94"/>
      <c r="D95" s="94"/>
      <c r="E95" s="94"/>
      <c r="F95" s="94"/>
      <c r="G95" s="94"/>
      <c r="H95" s="95"/>
      <c r="I95" s="95"/>
      <c r="J95" s="95"/>
      <c r="K95" s="95"/>
      <c r="L95" s="95"/>
      <c r="M95" s="96"/>
      <c r="N95" s="96"/>
    </row>
  </sheetData>
  <autoFilter ref="A1:N93" xr:uid="{00000000-0009-0000-0000-000001000000}"/>
  <sortState ref="A2:N95">
    <sortCondition descending="1" ref="G2:G95"/>
  </sortState>
  <pageMargins left="0.7" right="0.7" top="0.78740157499999996" bottom="0.78740157499999996" header="0.3" footer="0.3"/>
  <pageSetup paperSize="9" scale="74" fitToHeight="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8547"/>
  <sheetViews>
    <sheetView topLeftCell="A39" workbookViewId="0">
      <selection activeCell="E61" sqref="E61"/>
    </sheetView>
  </sheetViews>
  <sheetFormatPr baseColWidth="10" defaultRowHeight="15" x14ac:dyDescent="0.2"/>
  <cols>
    <col min="1" max="1" width="19.33203125" bestFit="1" customWidth="1"/>
    <col min="2" max="2" width="12.6640625" style="2" bestFit="1" customWidth="1"/>
    <col min="3" max="3" width="7.83203125" bestFit="1" customWidth="1"/>
    <col min="4" max="4" width="9.6640625" style="55" bestFit="1" customWidth="1"/>
    <col min="5" max="5" width="9.5" bestFit="1" customWidth="1"/>
    <col min="6" max="6" width="7.83203125" customWidth="1"/>
    <col min="7" max="7" width="6.6640625" bestFit="1" customWidth="1"/>
    <col min="9" max="9" width="25" bestFit="1" customWidth="1"/>
    <col min="10" max="10" width="8.83203125" bestFit="1" customWidth="1"/>
    <col min="11" max="11" width="16.5" bestFit="1" customWidth="1"/>
    <col min="12" max="12" width="15.5" bestFit="1" customWidth="1"/>
    <col min="15" max="15" width="19.33203125" bestFit="1" customWidth="1"/>
  </cols>
  <sheetData>
    <row r="1" spans="1:13" ht="16" thickBot="1" x14ac:dyDescent="0.25">
      <c r="A1" s="3" t="s">
        <v>57</v>
      </c>
      <c r="B1" s="4" t="s">
        <v>59</v>
      </c>
      <c r="C1" s="74">
        <f>übersicht!B15</f>
        <v>4</v>
      </c>
      <c r="D1" s="75" t="s">
        <v>101</v>
      </c>
      <c r="E1" s="74" t="s">
        <v>102</v>
      </c>
      <c r="F1" s="74" t="s">
        <v>104</v>
      </c>
      <c r="G1" s="57" t="s">
        <v>58</v>
      </c>
      <c r="H1" s="58">
        <f>SUM(C2:C998)</f>
        <v>1196</v>
      </c>
      <c r="I1" s="7" t="s">
        <v>60</v>
      </c>
      <c r="J1" s="8">
        <f>COUNTA(A2:A98)</f>
        <v>65</v>
      </c>
      <c r="L1" s="35" t="s">
        <v>82</v>
      </c>
      <c r="M1" s="36">
        <f>SUM(M2:M6)</f>
        <v>2085.5</v>
      </c>
    </row>
    <row r="2" spans="1:13" ht="16" thickBot="1" x14ac:dyDescent="0.25">
      <c r="A2" t="s">
        <v>2</v>
      </c>
      <c r="B2" s="2">
        <v>12</v>
      </c>
      <c r="C2" s="1">
        <f t="shared" ref="C2:C33" si="0">B2*$C$1</f>
        <v>48</v>
      </c>
      <c r="D2" s="55">
        <v>43122</v>
      </c>
      <c r="E2" s="1">
        <v>48</v>
      </c>
      <c r="F2" s="1">
        <f>C2-E2</f>
        <v>0</v>
      </c>
      <c r="G2" s="61" t="s">
        <v>101</v>
      </c>
      <c r="H2" s="62">
        <f>SUM(E:E)</f>
        <v>996</v>
      </c>
      <c r="I2" s="56" t="s">
        <v>61</v>
      </c>
      <c r="J2" s="8">
        <f>SUM(B2:B98)</f>
        <v>299</v>
      </c>
      <c r="L2" s="31"/>
      <c r="M2" s="32">
        <v>287.8</v>
      </c>
    </row>
    <row r="3" spans="1:13" ht="16" thickBot="1" x14ac:dyDescent="0.25">
      <c r="A3" t="s">
        <v>0</v>
      </c>
      <c r="B3" s="2">
        <v>11</v>
      </c>
      <c r="C3" s="1">
        <f t="shared" si="0"/>
        <v>44</v>
      </c>
      <c r="D3" s="55">
        <v>43136</v>
      </c>
      <c r="E3" s="1">
        <v>44</v>
      </c>
      <c r="F3" s="1">
        <f t="shared" ref="F3:F65" si="1">C3-E3</f>
        <v>0</v>
      </c>
      <c r="G3" s="59" t="s">
        <v>104</v>
      </c>
      <c r="H3" s="60">
        <f>SUM(F:F)</f>
        <v>200</v>
      </c>
      <c r="I3" s="56" t="s">
        <v>65</v>
      </c>
      <c r="J3" s="8">
        <v>16</v>
      </c>
      <c r="L3" s="31"/>
      <c r="M3" s="32">
        <v>313.2</v>
      </c>
    </row>
    <row r="4" spans="1:13" ht="16" thickBot="1" x14ac:dyDescent="0.25">
      <c r="A4" t="s">
        <v>6</v>
      </c>
      <c r="B4" s="2">
        <v>10</v>
      </c>
      <c r="C4" s="1">
        <f t="shared" si="0"/>
        <v>40</v>
      </c>
      <c r="E4" s="86"/>
      <c r="F4" s="1">
        <f t="shared" si="1"/>
        <v>40</v>
      </c>
      <c r="I4" s="7" t="s">
        <v>64</v>
      </c>
      <c r="J4" s="9">
        <f>J2/J3</f>
        <v>18.6875</v>
      </c>
      <c r="L4" s="31"/>
      <c r="M4" s="32">
        <v>799.5</v>
      </c>
    </row>
    <row r="5" spans="1:13" x14ac:dyDescent="0.2">
      <c r="A5" t="s">
        <v>16</v>
      </c>
      <c r="B5" s="2">
        <v>10</v>
      </c>
      <c r="C5" s="1">
        <f t="shared" si="0"/>
        <v>40</v>
      </c>
      <c r="D5" s="55">
        <v>43122</v>
      </c>
      <c r="E5" s="1">
        <v>40</v>
      </c>
      <c r="F5" s="1">
        <f t="shared" si="1"/>
        <v>0</v>
      </c>
      <c r="L5" s="31"/>
      <c r="M5" s="32">
        <v>555</v>
      </c>
    </row>
    <row r="6" spans="1:13" ht="16" thickBot="1" x14ac:dyDescent="0.25">
      <c r="A6" t="s">
        <v>1</v>
      </c>
      <c r="B6" s="2">
        <v>10</v>
      </c>
      <c r="C6" s="1">
        <f t="shared" si="0"/>
        <v>40</v>
      </c>
      <c r="D6" s="55">
        <v>43133</v>
      </c>
      <c r="E6" s="1">
        <v>40</v>
      </c>
      <c r="F6" s="1">
        <f t="shared" si="1"/>
        <v>0</v>
      </c>
      <c r="H6" s="6"/>
      <c r="L6" s="33"/>
      <c r="M6" s="34">
        <v>130</v>
      </c>
    </row>
    <row r="7" spans="1:13" x14ac:dyDescent="0.2">
      <c r="A7" t="s">
        <v>27</v>
      </c>
      <c r="B7" s="2">
        <v>9</v>
      </c>
      <c r="C7" s="1">
        <f t="shared" si="0"/>
        <v>36</v>
      </c>
      <c r="D7" s="55">
        <v>43129</v>
      </c>
      <c r="E7" s="1">
        <v>36</v>
      </c>
      <c r="F7" s="1">
        <f t="shared" si="1"/>
        <v>0</v>
      </c>
      <c r="I7" s="47" t="s">
        <v>114</v>
      </c>
      <c r="J7" s="48"/>
      <c r="K7" s="49"/>
    </row>
    <row r="8" spans="1:13" ht="15" customHeight="1" x14ac:dyDescent="0.2">
      <c r="A8" t="s">
        <v>7</v>
      </c>
      <c r="B8" s="2">
        <v>8</v>
      </c>
      <c r="C8" s="1">
        <f t="shared" si="0"/>
        <v>32</v>
      </c>
      <c r="D8" s="55">
        <v>43129</v>
      </c>
      <c r="E8" s="1">
        <v>32</v>
      </c>
      <c r="F8" s="1">
        <f t="shared" si="1"/>
        <v>0</v>
      </c>
      <c r="I8" s="50" t="s">
        <v>90</v>
      </c>
      <c r="J8" s="46">
        <v>13798732</v>
      </c>
      <c r="K8" s="51"/>
    </row>
    <row r="9" spans="1:13" x14ac:dyDescent="0.2">
      <c r="A9" t="s">
        <v>32</v>
      </c>
      <c r="B9" s="2">
        <v>8</v>
      </c>
      <c r="C9" s="1">
        <f t="shared" si="0"/>
        <v>32</v>
      </c>
      <c r="E9" s="86"/>
      <c r="F9" s="1">
        <f t="shared" si="1"/>
        <v>32</v>
      </c>
      <c r="I9" s="50" t="s">
        <v>91</v>
      </c>
      <c r="J9" s="46" t="s">
        <v>92</v>
      </c>
      <c r="K9" s="51"/>
    </row>
    <row r="10" spans="1:13" ht="16" thickBot="1" x14ac:dyDescent="0.25">
      <c r="A10" t="s">
        <v>13</v>
      </c>
      <c r="B10" s="2">
        <v>8</v>
      </c>
      <c r="C10" s="1">
        <f t="shared" si="0"/>
        <v>32</v>
      </c>
      <c r="D10" s="55">
        <v>43118</v>
      </c>
      <c r="E10" s="1">
        <v>32</v>
      </c>
      <c r="F10" s="1">
        <f t="shared" si="1"/>
        <v>0</v>
      </c>
      <c r="I10" s="52" t="s">
        <v>93</v>
      </c>
      <c r="J10" s="53" t="s">
        <v>94</v>
      </c>
      <c r="K10" s="54"/>
    </row>
    <row r="11" spans="1:13" x14ac:dyDescent="0.2">
      <c r="A11" t="s">
        <v>4</v>
      </c>
      <c r="B11" s="2">
        <v>8</v>
      </c>
      <c r="C11" s="1">
        <f t="shared" si="0"/>
        <v>32</v>
      </c>
      <c r="D11" s="55">
        <v>43122</v>
      </c>
      <c r="E11" s="1">
        <v>32</v>
      </c>
      <c r="F11" s="1">
        <f t="shared" si="1"/>
        <v>0</v>
      </c>
    </row>
    <row r="12" spans="1:13" x14ac:dyDescent="0.2">
      <c r="A12" t="s">
        <v>3</v>
      </c>
      <c r="B12" s="2">
        <v>8</v>
      </c>
      <c r="C12" s="1">
        <f t="shared" si="0"/>
        <v>32</v>
      </c>
      <c r="D12" s="55">
        <v>43117</v>
      </c>
      <c r="E12" s="1">
        <v>32</v>
      </c>
      <c r="F12" s="1">
        <f t="shared" si="1"/>
        <v>0</v>
      </c>
    </row>
    <row r="13" spans="1:13" x14ac:dyDescent="0.2">
      <c r="A13" t="s">
        <v>53</v>
      </c>
      <c r="B13" s="2">
        <v>7</v>
      </c>
      <c r="C13" s="1">
        <f t="shared" si="0"/>
        <v>28</v>
      </c>
      <c r="D13" s="55">
        <v>43118</v>
      </c>
      <c r="E13" s="1">
        <v>28</v>
      </c>
      <c r="F13" s="1">
        <f t="shared" si="1"/>
        <v>0</v>
      </c>
    </row>
    <row r="14" spans="1:13" x14ac:dyDescent="0.2">
      <c r="A14" t="s">
        <v>35</v>
      </c>
      <c r="B14" s="2">
        <v>7</v>
      </c>
      <c r="C14" s="1">
        <f t="shared" si="0"/>
        <v>28</v>
      </c>
      <c r="D14" s="55">
        <v>43117</v>
      </c>
      <c r="E14" s="1">
        <v>28</v>
      </c>
      <c r="F14" s="1">
        <f t="shared" si="1"/>
        <v>0</v>
      </c>
    </row>
    <row r="15" spans="1:13" x14ac:dyDescent="0.2">
      <c r="A15" t="s">
        <v>21</v>
      </c>
      <c r="B15" s="2">
        <v>7</v>
      </c>
      <c r="C15" s="1">
        <f t="shared" si="0"/>
        <v>28</v>
      </c>
      <c r="D15" s="55">
        <v>43117</v>
      </c>
      <c r="E15" s="1">
        <v>28</v>
      </c>
      <c r="F15" s="1">
        <f t="shared" si="1"/>
        <v>0</v>
      </c>
    </row>
    <row r="16" spans="1:13" x14ac:dyDescent="0.2">
      <c r="A16" t="s">
        <v>9</v>
      </c>
      <c r="B16" s="2">
        <v>6</v>
      </c>
      <c r="C16" s="1">
        <f t="shared" si="0"/>
        <v>24</v>
      </c>
      <c r="D16" s="55">
        <v>43136</v>
      </c>
      <c r="E16" s="1">
        <v>24</v>
      </c>
      <c r="F16" s="1">
        <f t="shared" si="1"/>
        <v>0</v>
      </c>
    </row>
    <row r="17" spans="1:6" x14ac:dyDescent="0.2">
      <c r="A17" t="s">
        <v>11</v>
      </c>
      <c r="B17" s="2">
        <v>6</v>
      </c>
      <c r="C17" s="1">
        <f t="shared" si="0"/>
        <v>24</v>
      </c>
      <c r="D17" s="55">
        <v>43165</v>
      </c>
      <c r="E17" s="86">
        <v>24</v>
      </c>
      <c r="F17" s="1">
        <f t="shared" si="1"/>
        <v>0</v>
      </c>
    </row>
    <row r="18" spans="1:6" x14ac:dyDescent="0.2">
      <c r="A18" t="s">
        <v>5</v>
      </c>
      <c r="B18" s="2">
        <v>6</v>
      </c>
      <c r="C18" s="1">
        <f t="shared" si="0"/>
        <v>24</v>
      </c>
      <c r="D18" s="55">
        <v>43130</v>
      </c>
      <c r="E18" s="1">
        <v>24</v>
      </c>
      <c r="F18" s="1">
        <f t="shared" si="1"/>
        <v>0</v>
      </c>
    </row>
    <row r="19" spans="1:6" x14ac:dyDescent="0.2">
      <c r="A19" t="s">
        <v>40</v>
      </c>
      <c r="B19" s="2">
        <v>6</v>
      </c>
      <c r="C19" s="1">
        <f t="shared" si="0"/>
        <v>24</v>
      </c>
      <c r="D19" s="55">
        <v>43136</v>
      </c>
      <c r="E19" s="1">
        <v>24</v>
      </c>
      <c r="F19" s="1">
        <f t="shared" si="1"/>
        <v>0</v>
      </c>
    </row>
    <row r="20" spans="1:6" x14ac:dyDescent="0.2">
      <c r="A20" t="s">
        <v>23</v>
      </c>
      <c r="B20" s="2">
        <v>6</v>
      </c>
      <c r="C20" s="1">
        <f t="shared" si="0"/>
        <v>24</v>
      </c>
      <c r="D20" s="55">
        <v>43117</v>
      </c>
      <c r="E20" s="1">
        <v>24</v>
      </c>
      <c r="F20" s="1">
        <f t="shared" si="1"/>
        <v>0</v>
      </c>
    </row>
    <row r="21" spans="1:6" x14ac:dyDescent="0.2">
      <c r="A21" t="s">
        <v>15</v>
      </c>
      <c r="B21" s="2">
        <v>6</v>
      </c>
      <c r="C21" s="1">
        <f t="shared" si="0"/>
        <v>24</v>
      </c>
      <c r="D21" s="55">
        <v>43136</v>
      </c>
      <c r="E21" s="1">
        <v>24</v>
      </c>
      <c r="F21" s="1">
        <f t="shared" si="1"/>
        <v>0</v>
      </c>
    </row>
    <row r="22" spans="1:6" x14ac:dyDescent="0.2">
      <c r="A22" t="s">
        <v>24</v>
      </c>
      <c r="B22" s="2">
        <v>6</v>
      </c>
      <c r="C22" s="1">
        <f t="shared" si="0"/>
        <v>24</v>
      </c>
      <c r="D22" s="55">
        <v>43130</v>
      </c>
      <c r="E22" s="1">
        <v>24</v>
      </c>
      <c r="F22" s="1">
        <f t="shared" si="1"/>
        <v>0</v>
      </c>
    </row>
    <row r="23" spans="1:6" x14ac:dyDescent="0.2">
      <c r="A23" t="s">
        <v>25</v>
      </c>
      <c r="B23" s="2">
        <v>6</v>
      </c>
      <c r="C23" s="1">
        <f t="shared" si="0"/>
        <v>24</v>
      </c>
      <c r="D23" s="55">
        <v>43117</v>
      </c>
      <c r="E23" s="1">
        <v>24</v>
      </c>
      <c r="F23" s="1">
        <f t="shared" si="1"/>
        <v>0</v>
      </c>
    </row>
    <row r="24" spans="1:6" x14ac:dyDescent="0.2">
      <c r="A24" t="s">
        <v>28</v>
      </c>
      <c r="B24" s="2">
        <v>5</v>
      </c>
      <c r="C24" s="1">
        <f t="shared" si="0"/>
        <v>20</v>
      </c>
      <c r="D24" s="55">
        <v>43130</v>
      </c>
      <c r="E24" s="1">
        <v>20</v>
      </c>
      <c r="F24" s="1">
        <f t="shared" si="1"/>
        <v>0</v>
      </c>
    </row>
    <row r="25" spans="1:6" x14ac:dyDescent="0.2">
      <c r="A25" t="s">
        <v>29</v>
      </c>
      <c r="B25" s="2">
        <v>5</v>
      </c>
      <c r="C25" s="1">
        <f t="shared" si="0"/>
        <v>20</v>
      </c>
      <c r="D25" s="55">
        <v>43117</v>
      </c>
      <c r="E25" s="1">
        <v>20</v>
      </c>
      <c r="F25" s="1">
        <f t="shared" si="1"/>
        <v>0</v>
      </c>
    </row>
    <row r="26" spans="1:6" x14ac:dyDescent="0.2">
      <c r="A26" t="s">
        <v>31</v>
      </c>
      <c r="B26" s="2">
        <v>5</v>
      </c>
      <c r="C26" s="1">
        <f t="shared" si="0"/>
        <v>20</v>
      </c>
      <c r="E26" s="86"/>
      <c r="F26" s="1">
        <f t="shared" si="1"/>
        <v>20</v>
      </c>
    </row>
    <row r="27" spans="1:6" x14ac:dyDescent="0.2">
      <c r="A27" t="s">
        <v>33</v>
      </c>
      <c r="B27" s="2">
        <v>5</v>
      </c>
      <c r="C27" s="1">
        <f t="shared" si="0"/>
        <v>20</v>
      </c>
      <c r="D27" s="55">
        <v>43118</v>
      </c>
      <c r="E27" s="1">
        <v>20</v>
      </c>
      <c r="F27" s="1">
        <f t="shared" si="1"/>
        <v>0</v>
      </c>
    </row>
    <row r="28" spans="1:6" x14ac:dyDescent="0.2">
      <c r="A28" t="s">
        <v>34</v>
      </c>
      <c r="B28" s="2">
        <v>5</v>
      </c>
      <c r="C28" s="1">
        <f t="shared" si="0"/>
        <v>20</v>
      </c>
      <c r="E28" s="86"/>
      <c r="F28" s="1">
        <f t="shared" si="1"/>
        <v>20</v>
      </c>
    </row>
    <row r="29" spans="1:6" x14ac:dyDescent="0.2">
      <c r="A29" t="s">
        <v>36</v>
      </c>
      <c r="B29" s="2">
        <v>5</v>
      </c>
      <c r="C29" s="1">
        <f t="shared" si="0"/>
        <v>20</v>
      </c>
      <c r="E29" s="86"/>
      <c r="F29" s="1">
        <f t="shared" si="1"/>
        <v>20</v>
      </c>
    </row>
    <row r="30" spans="1:6" x14ac:dyDescent="0.2">
      <c r="A30" t="s">
        <v>14</v>
      </c>
      <c r="B30" s="2">
        <v>5</v>
      </c>
      <c r="C30" s="1">
        <f t="shared" si="0"/>
        <v>20</v>
      </c>
      <c r="D30" s="55">
        <v>43159</v>
      </c>
      <c r="E30" s="86">
        <v>20</v>
      </c>
      <c r="F30" s="1">
        <f t="shared" si="1"/>
        <v>0</v>
      </c>
    </row>
    <row r="31" spans="1:6" x14ac:dyDescent="0.2">
      <c r="A31" t="s">
        <v>8</v>
      </c>
      <c r="B31" s="2">
        <v>5</v>
      </c>
      <c r="C31" s="1">
        <f t="shared" si="0"/>
        <v>20</v>
      </c>
      <c r="D31" s="55">
        <v>43129</v>
      </c>
      <c r="E31" s="1">
        <v>20</v>
      </c>
      <c r="F31" s="1">
        <f t="shared" si="1"/>
        <v>0</v>
      </c>
    </row>
    <row r="32" spans="1:6" x14ac:dyDescent="0.2">
      <c r="A32" t="s">
        <v>17</v>
      </c>
      <c r="B32" s="2">
        <v>4</v>
      </c>
      <c r="C32" s="1">
        <f t="shared" si="0"/>
        <v>16</v>
      </c>
      <c r="D32" s="55">
        <v>43130</v>
      </c>
      <c r="E32" s="1">
        <v>16</v>
      </c>
      <c r="F32" s="1">
        <f t="shared" si="1"/>
        <v>0</v>
      </c>
    </row>
    <row r="33" spans="1:6" x14ac:dyDescent="0.2">
      <c r="A33" t="s">
        <v>51</v>
      </c>
      <c r="B33" s="2">
        <v>4</v>
      </c>
      <c r="C33" s="1">
        <f t="shared" si="0"/>
        <v>16</v>
      </c>
      <c r="D33" s="55">
        <v>43138</v>
      </c>
      <c r="E33" s="1">
        <v>16</v>
      </c>
      <c r="F33" s="1">
        <f t="shared" si="1"/>
        <v>0</v>
      </c>
    </row>
    <row r="34" spans="1:6" x14ac:dyDescent="0.2">
      <c r="A34" t="s">
        <v>18</v>
      </c>
      <c r="B34" s="2">
        <v>4</v>
      </c>
      <c r="C34" s="1">
        <f t="shared" ref="C34:C61" si="2">B34*$C$1</f>
        <v>16</v>
      </c>
      <c r="E34" s="86"/>
      <c r="F34" s="1">
        <f t="shared" si="1"/>
        <v>16</v>
      </c>
    </row>
    <row r="35" spans="1:6" x14ac:dyDescent="0.2">
      <c r="A35" t="s">
        <v>55</v>
      </c>
      <c r="B35" s="2">
        <v>4</v>
      </c>
      <c r="C35" s="1">
        <f t="shared" si="2"/>
        <v>16</v>
      </c>
      <c r="D35" s="55">
        <v>43136</v>
      </c>
      <c r="E35" s="1">
        <v>16</v>
      </c>
      <c r="F35" s="1">
        <f t="shared" si="1"/>
        <v>0</v>
      </c>
    </row>
    <row r="36" spans="1:6" x14ac:dyDescent="0.2">
      <c r="A36" t="s">
        <v>12</v>
      </c>
      <c r="B36" s="2">
        <v>4</v>
      </c>
      <c r="C36" s="1">
        <f t="shared" si="2"/>
        <v>16</v>
      </c>
      <c r="D36" s="55">
        <v>43122</v>
      </c>
      <c r="E36" s="1">
        <v>16</v>
      </c>
      <c r="F36" s="1">
        <f t="shared" si="1"/>
        <v>0</v>
      </c>
    </row>
    <row r="37" spans="1:6" x14ac:dyDescent="0.2">
      <c r="A37" t="s">
        <v>10</v>
      </c>
      <c r="B37" s="2">
        <v>4</v>
      </c>
      <c r="C37" s="1">
        <f t="shared" si="2"/>
        <v>16</v>
      </c>
      <c r="D37" s="55">
        <v>43117</v>
      </c>
      <c r="E37" s="1">
        <v>16</v>
      </c>
      <c r="F37" s="1">
        <f t="shared" si="1"/>
        <v>0</v>
      </c>
    </row>
    <row r="38" spans="1:6" x14ac:dyDescent="0.2">
      <c r="A38" t="s">
        <v>20</v>
      </c>
      <c r="B38" s="2">
        <v>4</v>
      </c>
      <c r="C38" s="1">
        <f t="shared" si="2"/>
        <v>16</v>
      </c>
      <c r="D38" s="55">
        <v>43117</v>
      </c>
      <c r="E38" s="1">
        <v>16</v>
      </c>
      <c r="F38" s="1">
        <f t="shared" si="1"/>
        <v>0</v>
      </c>
    </row>
    <row r="39" spans="1:6" x14ac:dyDescent="0.2">
      <c r="A39" t="s">
        <v>22</v>
      </c>
      <c r="B39" s="2">
        <v>4</v>
      </c>
      <c r="C39" s="1">
        <f t="shared" si="2"/>
        <v>16</v>
      </c>
      <c r="D39" s="55">
        <v>43122</v>
      </c>
      <c r="E39" s="1">
        <v>16</v>
      </c>
      <c r="F39" s="1">
        <f t="shared" si="1"/>
        <v>0</v>
      </c>
    </row>
    <row r="40" spans="1:6" x14ac:dyDescent="0.2">
      <c r="A40" t="s">
        <v>26</v>
      </c>
      <c r="B40" s="2">
        <v>4</v>
      </c>
      <c r="C40" s="1">
        <f t="shared" si="2"/>
        <v>16</v>
      </c>
      <c r="D40" s="55">
        <v>43130</v>
      </c>
      <c r="E40" s="1">
        <v>16</v>
      </c>
      <c r="F40" s="1">
        <f t="shared" si="1"/>
        <v>0</v>
      </c>
    </row>
    <row r="41" spans="1:6" x14ac:dyDescent="0.2">
      <c r="A41" t="s">
        <v>63</v>
      </c>
      <c r="B41" s="2">
        <v>3</v>
      </c>
      <c r="C41" s="1">
        <f t="shared" si="2"/>
        <v>12</v>
      </c>
      <c r="E41" s="86"/>
      <c r="F41" s="1">
        <f t="shared" si="1"/>
        <v>12</v>
      </c>
    </row>
    <row r="42" spans="1:6" x14ac:dyDescent="0.2">
      <c r="A42" t="s">
        <v>76</v>
      </c>
      <c r="B42" s="2">
        <v>3</v>
      </c>
      <c r="C42" s="1">
        <f t="shared" si="2"/>
        <v>12</v>
      </c>
      <c r="D42" s="55">
        <v>43129</v>
      </c>
      <c r="E42" s="1">
        <v>12</v>
      </c>
      <c r="F42" s="1">
        <f t="shared" si="1"/>
        <v>0</v>
      </c>
    </row>
    <row r="43" spans="1:6" x14ac:dyDescent="0.2">
      <c r="A43" t="s">
        <v>30</v>
      </c>
      <c r="B43" s="2">
        <v>3</v>
      </c>
      <c r="C43" s="1">
        <f t="shared" si="2"/>
        <v>12</v>
      </c>
      <c r="E43" s="86"/>
      <c r="F43" s="1">
        <f t="shared" si="1"/>
        <v>12</v>
      </c>
    </row>
    <row r="44" spans="1:6" x14ac:dyDescent="0.2">
      <c r="A44" t="s">
        <v>52</v>
      </c>
      <c r="B44" s="2">
        <v>3</v>
      </c>
      <c r="C44" s="1">
        <f t="shared" si="2"/>
        <v>12</v>
      </c>
      <c r="D44" s="55">
        <v>43122</v>
      </c>
      <c r="E44" s="1">
        <v>12</v>
      </c>
      <c r="F44" s="1">
        <f t="shared" si="1"/>
        <v>0</v>
      </c>
    </row>
    <row r="45" spans="1:6" x14ac:dyDescent="0.2">
      <c r="A45" t="s">
        <v>75</v>
      </c>
      <c r="B45" s="2">
        <v>3</v>
      </c>
      <c r="C45" s="1">
        <f t="shared" si="2"/>
        <v>12</v>
      </c>
      <c r="D45" s="55">
        <v>43117</v>
      </c>
      <c r="E45" s="1">
        <v>12</v>
      </c>
      <c r="F45" s="1">
        <f t="shared" si="1"/>
        <v>0</v>
      </c>
    </row>
    <row r="46" spans="1:6" x14ac:dyDescent="0.2">
      <c r="A46" t="s">
        <v>19</v>
      </c>
      <c r="B46" s="2">
        <v>3</v>
      </c>
      <c r="C46" s="1">
        <f t="shared" si="2"/>
        <v>12</v>
      </c>
      <c r="D46" s="55">
        <v>43159</v>
      </c>
      <c r="E46" s="86">
        <v>12</v>
      </c>
      <c r="F46" s="1">
        <f t="shared" si="1"/>
        <v>0</v>
      </c>
    </row>
    <row r="47" spans="1:6" x14ac:dyDescent="0.2">
      <c r="A47" t="s">
        <v>56</v>
      </c>
      <c r="B47" s="2">
        <v>3</v>
      </c>
      <c r="C47" s="1">
        <f t="shared" si="2"/>
        <v>12</v>
      </c>
      <c r="E47" s="86"/>
      <c r="F47" s="1">
        <f t="shared" si="1"/>
        <v>12</v>
      </c>
    </row>
    <row r="48" spans="1:6" ht="15.75" customHeight="1" x14ac:dyDescent="0.2">
      <c r="A48" t="s">
        <v>38</v>
      </c>
      <c r="B48" s="2">
        <v>3</v>
      </c>
      <c r="C48" s="1">
        <f t="shared" si="2"/>
        <v>12</v>
      </c>
      <c r="D48" s="55">
        <v>43118</v>
      </c>
      <c r="E48">
        <v>12</v>
      </c>
      <c r="F48" s="1">
        <f t="shared" si="1"/>
        <v>0</v>
      </c>
    </row>
    <row r="49" spans="1:6" x14ac:dyDescent="0.2">
      <c r="A49" t="s">
        <v>77</v>
      </c>
      <c r="B49" s="2">
        <v>3</v>
      </c>
      <c r="C49" s="1">
        <f t="shared" si="2"/>
        <v>12</v>
      </c>
      <c r="D49" s="55">
        <v>43118</v>
      </c>
      <c r="E49">
        <v>12</v>
      </c>
      <c r="F49" s="1">
        <f t="shared" si="1"/>
        <v>0</v>
      </c>
    </row>
    <row r="50" spans="1:6" x14ac:dyDescent="0.2">
      <c r="A50" t="s">
        <v>43</v>
      </c>
      <c r="B50" s="2">
        <v>3</v>
      </c>
      <c r="C50" s="1">
        <f t="shared" si="2"/>
        <v>12</v>
      </c>
      <c r="D50" s="55">
        <v>43117</v>
      </c>
      <c r="E50">
        <v>12</v>
      </c>
      <c r="F50" s="1">
        <f t="shared" si="1"/>
        <v>0</v>
      </c>
    </row>
    <row r="51" spans="1:6" x14ac:dyDescent="0.2">
      <c r="A51" t="s">
        <v>44</v>
      </c>
      <c r="B51" s="2">
        <v>3</v>
      </c>
      <c r="C51" s="1">
        <f t="shared" si="2"/>
        <v>12</v>
      </c>
      <c r="D51" s="55">
        <v>43144</v>
      </c>
      <c r="E51">
        <v>12</v>
      </c>
      <c r="F51" s="1">
        <f t="shared" si="1"/>
        <v>0</v>
      </c>
    </row>
    <row r="52" spans="1:6" x14ac:dyDescent="0.2">
      <c r="A52" t="s">
        <v>48</v>
      </c>
      <c r="B52" s="2">
        <v>2</v>
      </c>
      <c r="C52" s="1">
        <f t="shared" si="2"/>
        <v>8</v>
      </c>
      <c r="D52" s="55">
        <v>43122</v>
      </c>
      <c r="E52">
        <v>8</v>
      </c>
      <c r="F52" s="1">
        <f t="shared" si="1"/>
        <v>0</v>
      </c>
    </row>
    <row r="53" spans="1:6" x14ac:dyDescent="0.2">
      <c r="A53" t="s">
        <v>50</v>
      </c>
      <c r="B53" s="2">
        <v>2</v>
      </c>
      <c r="C53" s="1">
        <f t="shared" si="2"/>
        <v>8</v>
      </c>
      <c r="D53" s="55">
        <v>43143</v>
      </c>
      <c r="E53">
        <v>8</v>
      </c>
      <c r="F53" s="1">
        <f t="shared" si="1"/>
        <v>0</v>
      </c>
    </row>
    <row r="54" spans="1:6" x14ac:dyDescent="0.2">
      <c r="A54" t="s">
        <v>39</v>
      </c>
      <c r="B54" s="2">
        <v>2</v>
      </c>
      <c r="C54" s="1">
        <f t="shared" si="2"/>
        <v>8</v>
      </c>
      <c r="D54" s="55">
        <v>43122</v>
      </c>
      <c r="E54">
        <v>8</v>
      </c>
      <c r="F54" s="1">
        <f t="shared" si="1"/>
        <v>0</v>
      </c>
    </row>
    <row r="55" spans="1:6" x14ac:dyDescent="0.2">
      <c r="A55" t="s">
        <v>42</v>
      </c>
      <c r="B55" s="2">
        <v>2</v>
      </c>
      <c r="C55" s="1">
        <f t="shared" si="2"/>
        <v>8</v>
      </c>
      <c r="D55" s="55">
        <v>43160</v>
      </c>
      <c r="E55" s="86">
        <v>8</v>
      </c>
      <c r="F55" s="1">
        <f t="shared" si="1"/>
        <v>0</v>
      </c>
    </row>
    <row r="56" spans="1:6" x14ac:dyDescent="0.2">
      <c r="A56" t="s">
        <v>46</v>
      </c>
      <c r="B56" s="2">
        <v>1</v>
      </c>
      <c r="C56" s="1">
        <f t="shared" si="2"/>
        <v>4</v>
      </c>
      <c r="E56" s="86"/>
      <c r="F56" s="1">
        <f t="shared" si="1"/>
        <v>4</v>
      </c>
    </row>
    <row r="57" spans="1:6" x14ac:dyDescent="0.2">
      <c r="A57" t="s">
        <v>47</v>
      </c>
      <c r="B57" s="2">
        <v>1</v>
      </c>
      <c r="C57" s="1">
        <f t="shared" si="2"/>
        <v>4</v>
      </c>
      <c r="D57" s="55">
        <v>43123</v>
      </c>
      <c r="E57">
        <v>4</v>
      </c>
      <c r="F57" s="1">
        <f t="shared" si="1"/>
        <v>0</v>
      </c>
    </row>
    <row r="58" spans="1:6" x14ac:dyDescent="0.2">
      <c r="A58" t="s">
        <v>79</v>
      </c>
      <c r="B58" s="2">
        <v>1</v>
      </c>
      <c r="C58" s="1">
        <f t="shared" si="2"/>
        <v>4</v>
      </c>
      <c r="D58" s="55">
        <v>43122</v>
      </c>
      <c r="E58">
        <v>4</v>
      </c>
      <c r="F58" s="1">
        <f t="shared" si="1"/>
        <v>0</v>
      </c>
    </row>
    <row r="59" spans="1:6" x14ac:dyDescent="0.2">
      <c r="A59" t="s">
        <v>49</v>
      </c>
      <c r="B59" s="2">
        <v>1</v>
      </c>
      <c r="C59" s="1">
        <f t="shared" si="2"/>
        <v>4</v>
      </c>
      <c r="E59" s="86"/>
      <c r="F59" s="1">
        <f t="shared" si="1"/>
        <v>4</v>
      </c>
    </row>
    <row r="60" spans="1:6" x14ac:dyDescent="0.2">
      <c r="A60" t="s">
        <v>80</v>
      </c>
      <c r="B60" s="2">
        <v>1</v>
      </c>
      <c r="C60" s="1">
        <f t="shared" si="2"/>
        <v>4</v>
      </c>
      <c r="D60" s="55">
        <v>43118</v>
      </c>
      <c r="E60">
        <v>4</v>
      </c>
      <c r="F60" s="1">
        <f t="shared" si="1"/>
        <v>0</v>
      </c>
    </row>
    <row r="61" spans="1:6" x14ac:dyDescent="0.2">
      <c r="A61" t="s">
        <v>54</v>
      </c>
      <c r="B61" s="2">
        <v>1</v>
      </c>
      <c r="C61" s="1">
        <f t="shared" si="2"/>
        <v>4</v>
      </c>
      <c r="D61" s="55">
        <v>43153</v>
      </c>
      <c r="E61" s="86">
        <v>4</v>
      </c>
      <c r="F61" s="1">
        <f t="shared" si="1"/>
        <v>0</v>
      </c>
    </row>
    <row r="62" spans="1:6" x14ac:dyDescent="0.2">
      <c r="A62" t="s">
        <v>37</v>
      </c>
      <c r="B62" s="2">
        <v>1</v>
      </c>
      <c r="C62" s="1">
        <f t="shared" ref="C62:C66" si="3">B62*$C$1</f>
        <v>4</v>
      </c>
      <c r="D62" s="55">
        <v>43140</v>
      </c>
      <c r="E62">
        <v>4</v>
      </c>
      <c r="F62" s="1">
        <f t="shared" si="1"/>
        <v>0</v>
      </c>
    </row>
    <row r="63" spans="1:6" x14ac:dyDescent="0.2">
      <c r="A63" t="s">
        <v>41</v>
      </c>
      <c r="B63" s="2">
        <v>1</v>
      </c>
      <c r="C63" s="1">
        <f t="shared" si="3"/>
        <v>4</v>
      </c>
      <c r="D63" s="55">
        <v>43140</v>
      </c>
      <c r="E63">
        <v>4</v>
      </c>
      <c r="F63" s="1">
        <f t="shared" si="1"/>
        <v>0</v>
      </c>
    </row>
    <row r="64" spans="1:6" x14ac:dyDescent="0.2">
      <c r="A64" t="s">
        <v>62</v>
      </c>
      <c r="B64" s="2">
        <v>1</v>
      </c>
      <c r="C64" s="1">
        <f t="shared" si="3"/>
        <v>4</v>
      </c>
      <c r="E64" s="86"/>
      <c r="F64" s="1">
        <f t="shared" si="1"/>
        <v>4</v>
      </c>
    </row>
    <row r="65" spans="1:6" x14ac:dyDescent="0.2">
      <c r="A65" t="s">
        <v>78</v>
      </c>
      <c r="B65" s="2">
        <v>1</v>
      </c>
      <c r="C65" s="1">
        <f t="shared" si="3"/>
        <v>4</v>
      </c>
      <c r="D65" s="55">
        <v>43122</v>
      </c>
      <c r="E65">
        <v>4</v>
      </c>
      <c r="F65" s="1">
        <f t="shared" si="1"/>
        <v>0</v>
      </c>
    </row>
    <row r="66" spans="1:6" x14ac:dyDescent="0.2">
      <c r="A66" t="s">
        <v>45</v>
      </c>
      <c r="B66" s="2">
        <v>1</v>
      </c>
      <c r="C66" s="1">
        <f t="shared" si="3"/>
        <v>4</v>
      </c>
      <c r="E66" s="86"/>
      <c r="F66" s="1">
        <f t="shared" ref="F66" si="4">C66-E66</f>
        <v>4</v>
      </c>
    </row>
    <row r="67" spans="1:6" x14ac:dyDescent="0.2">
      <c r="C67" s="1"/>
      <c r="F67" s="1"/>
    </row>
    <row r="68" spans="1:6" x14ac:dyDescent="0.2">
      <c r="C68" s="1"/>
      <c r="F68" s="1"/>
    </row>
    <row r="69" spans="1:6" x14ac:dyDescent="0.2">
      <c r="C69" s="1"/>
      <c r="F69" s="1"/>
    </row>
    <row r="70" spans="1:6" x14ac:dyDescent="0.2">
      <c r="C70" s="1"/>
      <c r="F70" s="1"/>
    </row>
    <row r="1048530" spans="5:5" x14ac:dyDescent="0.2">
      <c r="E1048530" s="74"/>
    </row>
    <row r="1048531" spans="5:5" x14ac:dyDescent="0.2">
      <c r="E1048531" s="1"/>
    </row>
    <row r="1048532" spans="5:5" x14ac:dyDescent="0.2">
      <c r="E1048532" s="1"/>
    </row>
    <row r="1048533" spans="5:5" x14ac:dyDescent="0.2">
      <c r="E1048533" s="1"/>
    </row>
    <row r="1048534" spans="5:5" x14ac:dyDescent="0.2">
      <c r="E1048534" s="1"/>
    </row>
    <row r="1048535" spans="5:5" x14ac:dyDescent="0.2">
      <c r="E1048535" s="1"/>
    </row>
    <row r="1048536" spans="5:5" x14ac:dyDescent="0.2">
      <c r="E1048536" s="1"/>
    </row>
    <row r="1048537" spans="5:5" x14ac:dyDescent="0.2">
      <c r="E1048537" s="1"/>
    </row>
    <row r="1048538" spans="5:5" x14ac:dyDescent="0.2">
      <c r="E1048538" s="1"/>
    </row>
    <row r="1048539" spans="5:5" x14ac:dyDescent="0.2">
      <c r="E1048539" s="1"/>
    </row>
    <row r="1048540" spans="5:5" x14ac:dyDescent="0.2">
      <c r="E1048540" s="1"/>
    </row>
    <row r="1048541" spans="5:5" x14ac:dyDescent="0.2">
      <c r="E1048541" s="1"/>
    </row>
    <row r="1048542" spans="5:5" x14ac:dyDescent="0.2">
      <c r="E1048542" s="1"/>
    </row>
    <row r="1048543" spans="5:5" x14ac:dyDescent="0.2">
      <c r="E1048543" s="1"/>
    </row>
    <row r="1048544" spans="5:5" x14ac:dyDescent="0.2">
      <c r="E1048544" s="1"/>
    </row>
    <row r="1048545" spans="5:5" x14ac:dyDescent="0.2">
      <c r="E1048545" s="1"/>
    </row>
    <row r="1048546" spans="5:5" x14ac:dyDescent="0.2">
      <c r="E1048546" s="1"/>
    </row>
    <row r="1048547" spans="5:5" x14ac:dyDescent="0.2">
      <c r="E1048547" s="1"/>
    </row>
  </sheetData>
  <autoFilter ref="A1:E70" xr:uid="{00000000-0009-0000-0000-000002000000}"/>
  <sortState ref="O1:P73">
    <sortCondition descending="1" ref="P1:P7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2"/>
  <sheetViews>
    <sheetView workbookViewId="0">
      <selection activeCell="D18" sqref="D18"/>
    </sheetView>
  </sheetViews>
  <sheetFormatPr baseColWidth="10" defaultRowHeight="15" x14ac:dyDescent="0.2"/>
  <cols>
    <col min="1" max="1" width="19.33203125" bestFit="1" customWidth="1"/>
    <col min="2" max="2" width="10.83203125" style="2"/>
    <col min="4" max="4" width="11.33203125" style="55" bestFit="1" customWidth="1"/>
    <col min="7" max="7" width="6.6640625" bestFit="1" customWidth="1"/>
    <col min="9" max="9" width="25" bestFit="1" customWidth="1"/>
    <col min="10" max="10" width="12.1640625" bestFit="1" customWidth="1"/>
    <col min="11" max="11" width="14.83203125" customWidth="1"/>
    <col min="12" max="12" width="15.5" bestFit="1" customWidth="1"/>
    <col min="14" max="14" width="19.33203125" bestFit="1" customWidth="1"/>
  </cols>
  <sheetData>
    <row r="1" spans="1:13" ht="16" thickBot="1" x14ac:dyDescent="0.25">
      <c r="A1" s="3" t="s">
        <v>57</v>
      </c>
      <c r="B1" s="4" t="s">
        <v>59</v>
      </c>
      <c r="C1" s="74">
        <f>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SUM(C2:C998)</f>
        <v>1192</v>
      </c>
      <c r="I1" s="7" t="s">
        <v>60</v>
      </c>
      <c r="J1" s="8">
        <f>COUNTA(A2:A998)</f>
        <v>71</v>
      </c>
      <c r="L1" s="35" t="s">
        <v>82</v>
      </c>
      <c r="M1" s="36">
        <f>SUM(M2:M6)</f>
        <v>287.8</v>
      </c>
    </row>
    <row r="2" spans="1:13" ht="16" thickBot="1" x14ac:dyDescent="0.25">
      <c r="A2" t="s">
        <v>13</v>
      </c>
      <c r="B2" s="2">
        <v>11</v>
      </c>
      <c r="C2" s="1">
        <f>B2*$C$1</f>
        <v>44</v>
      </c>
      <c r="D2" s="55">
        <v>43140</v>
      </c>
      <c r="E2" s="1">
        <v>44</v>
      </c>
      <c r="F2" s="1">
        <f>C2-E2</f>
        <v>0</v>
      </c>
      <c r="G2" s="61" t="s">
        <v>101</v>
      </c>
      <c r="H2" s="62">
        <f>SUM(E:E)</f>
        <v>1016</v>
      </c>
      <c r="I2" s="7" t="s">
        <v>61</v>
      </c>
      <c r="J2" s="8">
        <f>SUM(B2:B998)</f>
        <v>298</v>
      </c>
      <c r="L2" s="31"/>
      <c r="M2" s="32">
        <v>287.8</v>
      </c>
    </row>
    <row r="3" spans="1:13" ht="16" thickBot="1" x14ac:dyDescent="0.25">
      <c r="A3" t="s">
        <v>15</v>
      </c>
      <c r="B3" s="2">
        <v>9</v>
      </c>
      <c r="C3" s="1">
        <f t="shared" ref="C3" si="0">B3*$C$1</f>
        <v>36</v>
      </c>
      <c r="D3" s="55">
        <v>43136</v>
      </c>
      <c r="E3" s="1">
        <v>36</v>
      </c>
      <c r="F3" s="1">
        <f t="shared" ref="F3:F66" si="1">C3-E3</f>
        <v>0</v>
      </c>
      <c r="G3" s="59" t="s">
        <v>104</v>
      </c>
      <c r="H3" s="60">
        <f>SUM(F:F)</f>
        <v>176</v>
      </c>
      <c r="I3" s="7" t="s">
        <v>71</v>
      </c>
      <c r="J3" s="8">
        <v>16</v>
      </c>
      <c r="L3" s="31"/>
      <c r="M3" s="32"/>
    </row>
    <row r="4" spans="1:13" ht="16" thickBot="1" x14ac:dyDescent="0.25">
      <c r="A4" t="s">
        <v>26</v>
      </c>
      <c r="B4" s="2">
        <v>9</v>
      </c>
      <c r="C4" s="1">
        <f t="shared" ref="C4:C66" si="2">B4*$C$1</f>
        <v>36</v>
      </c>
      <c r="D4" s="55">
        <v>43151</v>
      </c>
      <c r="E4" s="1">
        <v>36</v>
      </c>
      <c r="F4" s="1">
        <f t="shared" si="1"/>
        <v>0</v>
      </c>
      <c r="I4" s="7" t="s">
        <v>64</v>
      </c>
      <c r="J4" s="9">
        <f>J2/J3</f>
        <v>18.625</v>
      </c>
      <c r="L4" s="31"/>
      <c r="M4" s="32"/>
    </row>
    <row r="5" spans="1:13" x14ac:dyDescent="0.2">
      <c r="A5" t="s">
        <v>0</v>
      </c>
      <c r="B5" s="2">
        <v>9</v>
      </c>
      <c r="C5" s="1">
        <f t="shared" si="2"/>
        <v>36</v>
      </c>
      <c r="D5" s="55">
        <v>43136</v>
      </c>
      <c r="E5" s="1">
        <v>36</v>
      </c>
      <c r="F5" s="1">
        <f t="shared" si="1"/>
        <v>0</v>
      </c>
      <c r="L5" s="31"/>
      <c r="M5" s="32"/>
    </row>
    <row r="6" spans="1:13" ht="16" thickBot="1" x14ac:dyDescent="0.25">
      <c r="A6" t="s">
        <v>2</v>
      </c>
      <c r="B6" s="2">
        <v>9</v>
      </c>
      <c r="C6" s="1">
        <f t="shared" si="2"/>
        <v>36</v>
      </c>
      <c r="D6" s="55">
        <v>43136</v>
      </c>
      <c r="E6" s="1">
        <v>36</v>
      </c>
      <c r="F6" s="1">
        <f t="shared" si="1"/>
        <v>0</v>
      </c>
      <c r="H6" s="6"/>
      <c r="L6" s="33"/>
      <c r="M6" s="34"/>
    </row>
    <row r="7" spans="1:13" ht="16" thickBot="1" x14ac:dyDescent="0.25">
      <c r="A7" t="s">
        <v>22</v>
      </c>
      <c r="B7" s="2">
        <v>9</v>
      </c>
      <c r="C7" s="1">
        <f t="shared" si="2"/>
        <v>36</v>
      </c>
      <c r="D7" s="55">
        <v>43132</v>
      </c>
      <c r="E7" s="1">
        <v>36</v>
      </c>
      <c r="F7" s="1">
        <f t="shared" si="1"/>
        <v>0</v>
      </c>
    </row>
    <row r="8" spans="1:13" x14ac:dyDescent="0.2">
      <c r="A8" t="s">
        <v>6</v>
      </c>
      <c r="B8" s="2">
        <v>9</v>
      </c>
      <c r="C8" s="1">
        <f t="shared" si="2"/>
        <v>36</v>
      </c>
      <c r="E8" s="1"/>
      <c r="F8" s="1">
        <f t="shared" si="1"/>
        <v>36</v>
      </c>
      <c r="I8" s="47" t="s">
        <v>114</v>
      </c>
      <c r="J8" s="48"/>
      <c r="K8" s="49"/>
      <c r="L8" s="49"/>
    </row>
    <row r="9" spans="1:13" x14ac:dyDescent="0.2">
      <c r="A9" t="s">
        <v>16</v>
      </c>
      <c r="B9" s="2">
        <v>8</v>
      </c>
      <c r="C9" s="1">
        <f t="shared" si="2"/>
        <v>32</v>
      </c>
      <c r="D9" s="55">
        <v>43144</v>
      </c>
      <c r="E9" s="1">
        <v>32</v>
      </c>
      <c r="F9" s="1">
        <f t="shared" si="1"/>
        <v>0</v>
      </c>
      <c r="I9" s="50" t="s">
        <v>90</v>
      </c>
      <c r="J9" s="46">
        <v>13798732</v>
      </c>
      <c r="K9" s="51"/>
      <c r="L9" s="51"/>
    </row>
    <row r="10" spans="1:13" x14ac:dyDescent="0.2">
      <c r="A10" t="s">
        <v>21</v>
      </c>
      <c r="B10" s="2">
        <v>8</v>
      </c>
      <c r="C10" s="1">
        <f t="shared" si="2"/>
        <v>32</v>
      </c>
      <c r="D10" s="55">
        <v>43133</v>
      </c>
      <c r="E10" s="1">
        <v>32</v>
      </c>
      <c r="F10" s="1">
        <f t="shared" si="1"/>
        <v>0</v>
      </c>
      <c r="I10" s="50" t="s">
        <v>91</v>
      </c>
      <c r="J10" s="46" t="s">
        <v>92</v>
      </c>
      <c r="K10" s="51"/>
      <c r="L10" s="51"/>
    </row>
    <row r="11" spans="1:13" ht="16" thickBot="1" x14ac:dyDescent="0.25">
      <c r="A11" t="s">
        <v>25</v>
      </c>
      <c r="B11" s="2">
        <v>8</v>
      </c>
      <c r="C11" s="1">
        <f t="shared" si="2"/>
        <v>32</v>
      </c>
      <c r="D11" s="55">
        <v>43145</v>
      </c>
      <c r="E11" s="1">
        <v>32</v>
      </c>
      <c r="F11" s="1">
        <f t="shared" si="1"/>
        <v>0</v>
      </c>
      <c r="I11" s="52" t="s">
        <v>93</v>
      </c>
      <c r="J11" s="53" t="s">
        <v>94</v>
      </c>
      <c r="K11" s="54"/>
      <c r="L11" s="54"/>
    </row>
    <row r="12" spans="1:13" x14ac:dyDescent="0.2">
      <c r="A12" t="s">
        <v>35</v>
      </c>
      <c r="B12" s="2">
        <v>8</v>
      </c>
      <c r="C12" s="1">
        <f t="shared" si="2"/>
        <v>32</v>
      </c>
      <c r="D12" s="55">
        <v>43133</v>
      </c>
      <c r="E12" s="1">
        <v>32</v>
      </c>
      <c r="F12" s="1">
        <f t="shared" si="1"/>
        <v>0</v>
      </c>
    </row>
    <row r="13" spans="1:13" x14ac:dyDescent="0.2">
      <c r="A13" t="s">
        <v>53</v>
      </c>
      <c r="B13" s="2">
        <v>8</v>
      </c>
      <c r="C13" s="1">
        <f t="shared" si="2"/>
        <v>32</v>
      </c>
      <c r="D13" s="55">
        <v>43136</v>
      </c>
      <c r="E13" s="1">
        <v>32</v>
      </c>
      <c r="F13" s="1">
        <f t="shared" si="1"/>
        <v>0</v>
      </c>
    </row>
    <row r="14" spans="1:13" x14ac:dyDescent="0.2">
      <c r="A14" t="s">
        <v>12</v>
      </c>
      <c r="B14" s="2">
        <v>7</v>
      </c>
      <c r="C14" s="1">
        <f t="shared" si="2"/>
        <v>28</v>
      </c>
      <c r="D14" s="55">
        <v>43145</v>
      </c>
      <c r="E14" s="1">
        <v>28</v>
      </c>
      <c r="F14" s="1">
        <f t="shared" si="1"/>
        <v>0</v>
      </c>
    </row>
    <row r="15" spans="1:13" x14ac:dyDescent="0.2">
      <c r="A15" t="s">
        <v>3</v>
      </c>
      <c r="B15" s="2">
        <v>7</v>
      </c>
      <c r="C15" s="1">
        <f t="shared" si="2"/>
        <v>28</v>
      </c>
      <c r="D15" s="55">
        <v>43133</v>
      </c>
      <c r="E15" s="1">
        <v>28</v>
      </c>
      <c r="F15" s="1">
        <f t="shared" si="1"/>
        <v>0</v>
      </c>
    </row>
    <row r="16" spans="1:13" x14ac:dyDescent="0.2">
      <c r="A16" t="s">
        <v>8</v>
      </c>
      <c r="B16" s="2">
        <v>7</v>
      </c>
      <c r="C16" s="1">
        <f t="shared" si="2"/>
        <v>28</v>
      </c>
      <c r="D16" s="55">
        <v>43147</v>
      </c>
      <c r="E16" s="1">
        <v>28</v>
      </c>
      <c r="F16" s="1">
        <f t="shared" si="1"/>
        <v>0</v>
      </c>
    </row>
    <row r="17" spans="1:6" x14ac:dyDescent="0.2">
      <c r="A17" t="s">
        <v>27</v>
      </c>
      <c r="B17" s="2">
        <v>7</v>
      </c>
      <c r="C17" s="1">
        <f t="shared" si="2"/>
        <v>28</v>
      </c>
      <c r="D17" s="55">
        <v>43164</v>
      </c>
      <c r="E17" s="1">
        <v>28</v>
      </c>
      <c r="F17" s="1">
        <f t="shared" si="1"/>
        <v>0</v>
      </c>
    </row>
    <row r="18" spans="1:6" x14ac:dyDescent="0.2">
      <c r="A18" t="s">
        <v>7</v>
      </c>
      <c r="B18" s="2">
        <v>6</v>
      </c>
      <c r="C18" s="1">
        <f t="shared" si="2"/>
        <v>24</v>
      </c>
      <c r="D18" s="55">
        <v>43133</v>
      </c>
      <c r="E18" s="1">
        <v>24</v>
      </c>
      <c r="F18" s="1">
        <f t="shared" si="1"/>
        <v>0</v>
      </c>
    </row>
    <row r="19" spans="1:6" x14ac:dyDescent="0.2">
      <c r="A19" t="s">
        <v>51</v>
      </c>
      <c r="B19" s="2">
        <v>6</v>
      </c>
      <c r="C19" s="1">
        <f t="shared" si="2"/>
        <v>24</v>
      </c>
      <c r="D19" s="55">
        <v>43136</v>
      </c>
      <c r="E19" s="1">
        <v>24</v>
      </c>
      <c r="F19" s="1">
        <f t="shared" si="1"/>
        <v>0</v>
      </c>
    </row>
    <row r="20" spans="1:6" x14ac:dyDescent="0.2">
      <c r="A20" t="s">
        <v>95</v>
      </c>
      <c r="B20" s="2">
        <v>6</v>
      </c>
      <c r="C20" s="1">
        <f t="shared" si="2"/>
        <v>24</v>
      </c>
      <c r="D20" s="55">
        <v>43145</v>
      </c>
      <c r="E20" s="1">
        <v>24</v>
      </c>
      <c r="F20" s="1">
        <f t="shared" si="1"/>
        <v>0</v>
      </c>
    </row>
    <row r="21" spans="1:6" x14ac:dyDescent="0.2">
      <c r="A21" t="s">
        <v>17</v>
      </c>
      <c r="B21" s="2">
        <v>6</v>
      </c>
      <c r="C21" s="1">
        <f t="shared" si="2"/>
        <v>24</v>
      </c>
      <c r="D21" s="55">
        <v>43143</v>
      </c>
      <c r="E21" s="1">
        <v>24</v>
      </c>
      <c r="F21" s="1">
        <f t="shared" si="1"/>
        <v>0</v>
      </c>
    </row>
    <row r="22" spans="1:6" x14ac:dyDescent="0.2">
      <c r="A22" t="s">
        <v>1</v>
      </c>
      <c r="B22" s="2">
        <v>6</v>
      </c>
      <c r="C22" s="1">
        <f t="shared" si="2"/>
        <v>24</v>
      </c>
      <c r="D22" s="55">
        <v>43133</v>
      </c>
      <c r="E22" s="1">
        <v>28</v>
      </c>
      <c r="F22" s="1">
        <f t="shared" si="1"/>
        <v>-4</v>
      </c>
    </row>
    <row r="23" spans="1:6" x14ac:dyDescent="0.2">
      <c r="A23" t="s">
        <v>40</v>
      </c>
      <c r="B23" s="2">
        <v>6</v>
      </c>
      <c r="C23" s="1">
        <f t="shared" si="2"/>
        <v>24</v>
      </c>
      <c r="D23" s="55">
        <v>43136</v>
      </c>
      <c r="E23" s="1">
        <v>24</v>
      </c>
      <c r="F23" s="1">
        <f t="shared" si="1"/>
        <v>0</v>
      </c>
    </row>
    <row r="24" spans="1:6" x14ac:dyDescent="0.2">
      <c r="A24" t="s">
        <v>33</v>
      </c>
      <c r="B24" s="2">
        <v>6</v>
      </c>
      <c r="C24" s="1">
        <f t="shared" si="2"/>
        <v>24</v>
      </c>
      <c r="D24" s="55">
        <v>43150</v>
      </c>
      <c r="E24" s="1">
        <v>24</v>
      </c>
      <c r="F24" s="1">
        <f t="shared" si="1"/>
        <v>0</v>
      </c>
    </row>
    <row r="25" spans="1:6" x14ac:dyDescent="0.2">
      <c r="A25" t="s">
        <v>38</v>
      </c>
      <c r="B25" s="2">
        <v>5</v>
      </c>
      <c r="C25" s="1">
        <f t="shared" si="2"/>
        <v>20</v>
      </c>
      <c r="D25" s="55">
        <v>43122</v>
      </c>
      <c r="E25" s="1">
        <v>20</v>
      </c>
      <c r="F25" s="1">
        <f t="shared" si="1"/>
        <v>0</v>
      </c>
    </row>
    <row r="26" spans="1:6" x14ac:dyDescent="0.2">
      <c r="A26" t="s">
        <v>32</v>
      </c>
      <c r="B26" s="2">
        <v>5</v>
      </c>
      <c r="C26" s="1">
        <f t="shared" si="2"/>
        <v>20</v>
      </c>
      <c r="E26" s="1"/>
      <c r="F26" s="1">
        <f t="shared" si="1"/>
        <v>20</v>
      </c>
    </row>
    <row r="27" spans="1:6" x14ac:dyDescent="0.2">
      <c r="A27" t="s">
        <v>20</v>
      </c>
      <c r="B27" s="2">
        <v>5</v>
      </c>
      <c r="C27" s="1">
        <f t="shared" si="2"/>
        <v>20</v>
      </c>
      <c r="D27" s="55">
        <v>43133</v>
      </c>
      <c r="E27" s="1">
        <v>20</v>
      </c>
      <c r="F27" s="1">
        <f t="shared" si="1"/>
        <v>0</v>
      </c>
    </row>
    <row r="28" spans="1:6" x14ac:dyDescent="0.2">
      <c r="A28" t="s">
        <v>78</v>
      </c>
      <c r="B28" s="2">
        <v>5</v>
      </c>
      <c r="C28" s="1">
        <f t="shared" si="2"/>
        <v>20</v>
      </c>
      <c r="D28" s="55">
        <v>43144</v>
      </c>
      <c r="E28" s="1">
        <v>20</v>
      </c>
      <c r="F28" s="1">
        <f t="shared" si="1"/>
        <v>0</v>
      </c>
    </row>
    <row r="29" spans="1:6" x14ac:dyDescent="0.2">
      <c r="A29" t="s">
        <v>23</v>
      </c>
      <c r="B29" s="2">
        <v>4</v>
      </c>
      <c r="C29" s="1">
        <f t="shared" si="2"/>
        <v>16</v>
      </c>
      <c r="D29" s="55">
        <v>43132</v>
      </c>
      <c r="E29" s="1">
        <v>16</v>
      </c>
      <c r="F29" s="1">
        <f t="shared" si="1"/>
        <v>0</v>
      </c>
    </row>
    <row r="30" spans="1:6" x14ac:dyDescent="0.2">
      <c r="A30" t="s">
        <v>42</v>
      </c>
      <c r="B30" s="2">
        <v>4</v>
      </c>
      <c r="C30" s="1">
        <f t="shared" si="2"/>
        <v>16</v>
      </c>
      <c r="D30" s="55">
        <v>43144</v>
      </c>
      <c r="E30" s="1">
        <v>16</v>
      </c>
      <c r="F30" s="1">
        <f t="shared" si="1"/>
        <v>0</v>
      </c>
    </row>
    <row r="31" spans="1:6" x14ac:dyDescent="0.2">
      <c r="A31" t="s">
        <v>4</v>
      </c>
      <c r="B31" s="2">
        <v>4</v>
      </c>
      <c r="C31" s="1">
        <f t="shared" si="2"/>
        <v>16</v>
      </c>
      <c r="D31" s="55">
        <v>43132</v>
      </c>
      <c r="E31" s="1">
        <v>16</v>
      </c>
      <c r="F31" s="1">
        <f t="shared" si="1"/>
        <v>0</v>
      </c>
    </row>
    <row r="32" spans="1:6" x14ac:dyDescent="0.2">
      <c r="A32" t="s">
        <v>46</v>
      </c>
      <c r="B32" s="2">
        <v>4</v>
      </c>
      <c r="C32" s="1">
        <f t="shared" si="2"/>
        <v>16</v>
      </c>
      <c r="D32" s="55">
        <v>43138</v>
      </c>
      <c r="E32" s="1">
        <v>16</v>
      </c>
      <c r="F32" s="1">
        <f t="shared" si="1"/>
        <v>0</v>
      </c>
    </row>
    <row r="33" spans="1:6" x14ac:dyDescent="0.2">
      <c r="A33" t="s">
        <v>31</v>
      </c>
      <c r="B33" s="2">
        <v>4</v>
      </c>
      <c r="C33" s="1">
        <f t="shared" si="2"/>
        <v>16</v>
      </c>
      <c r="E33" s="1"/>
      <c r="F33" s="1">
        <f t="shared" si="1"/>
        <v>16</v>
      </c>
    </row>
    <row r="34" spans="1:6" x14ac:dyDescent="0.2">
      <c r="A34" t="s">
        <v>9</v>
      </c>
      <c r="B34" s="2">
        <v>4</v>
      </c>
      <c r="C34" s="1">
        <f t="shared" si="2"/>
        <v>16</v>
      </c>
      <c r="D34" s="55">
        <v>43136</v>
      </c>
      <c r="E34" s="1">
        <v>16</v>
      </c>
      <c r="F34" s="1">
        <f t="shared" si="1"/>
        <v>0</v>
      </c>
    </row>
    <row r="35" spans="1:6" x14ac:dyDescent="0.2">
      <c r="A35" t="s">
        <v>39</v>
      </c>
      <c r="B35" s="2">
        <v>4</v>
      </c>
      <c r="C35" s="1">
        <f t="shared" si="2"/>
        <v>16</v>
      </c>
      <c r="D35" s="55">
        <v>43144</v>
      </c>
      <c r="E35" s="1">
        <v>16</v>
      </c>
      <c r="F35" s="1">
        <f t="shared" si="1"/>
        <v>0</v>
      </c>
    </row>
    <row r="36" spans="1:6" x14ac:dyDescent="0.2">
      <c r="A36" t="s">
        <v>5</v>
      </c>
      <c r="B36" s="2">
        <v>4</v>
      </c>
      <c r="C36" s="1">
        <f t="shared" si="2"/>
        <v>16</v>
      </c>
      <c r="D36" s="55">
        <v>43139</v>
      </c>
      <c r="E36" s="1">
        <v>16</v>
      </c>
      <c r="F36" s="1">
        <f t="shared" si="1"/>
        <v>0</v>
      </c>
    </row>
    <row r="37" spans="1:6" x14ac:dyDescent="0.2">
      <c r="A37" t="s">
        <v>86</v>
      </c>
      <c r="B37" s="2">
        <v>4</v>
      </c>
      <c r="C37" s="1">
        <f t="shared" si="2"/>
        <v>16</v>
      </c>
      <c r="D37" s="55">
        <v>43136</v>
      </c>
      <c r="E37" s="1">
        <v>16</v>
      </c>
      <c r="F37" s="1">
        <f t="shared" si="1"/>
        <v>0</v>
      </c>
    </row>
    <row r="38" spans="1:6" x14ac:dyDescent="0.2">
      <c r="A38" t="s">
        <v>24</v>
      </c>
      <c r="B38" s="2">
        <v>4</v>
      </c>
      <c r="C38" s="1">
        <f t="shared" si="2"/>
        <v>16</v>
      </c>
      <c r="E38" s="1"/>
      <c r="F38" s="1">
        <f t="shared" si="1"/>
        <v>16</v>
      </c>
    </row>
    <row r="39" spans="1:6" x14ac:dyDescent="0.2">
      <c r="A39" t="s">
        <v>50</v>
      </c>
      <c r="B39" s="2">
        <v>3</v>
      </c>
      <c r="C39" s="1">
        <f t="shared" si="2"/>
        <v>12</v>
      </c>
      <c r="D39" s="55">
        <v>43143</v>
      </c>
      <c r="E39" s="1">
        <v>12</v>
      </c>
      <c r="F39" s="1">
        <f t="shared" si="1"/>
        <v>0</v>
      </c>
    </row>
    <row r="40" spans="1:6" x14ac:dyDescent="0.2">
      <c r="A40" t="s">
        <v>84</v>
      </c>
      <c r="B40" s="2">
        <v>3</v>
      </c>
      <c r="C40" s="1">
        <f t="shared" si="2"/>
        <v>12</v>
      </c>
      <c r="D40" s="55">
        <v>43136</v>
      </c>
      <c r="E40" s="1">
        <v>12</v>
      </c>
      <c r="F40" s="1">
        <f t="shared" si="1"/>
        <v>0</v>
      </c>
    </row>
    <row r="41" spans="1:6" x14ac:dyDescent="0.2">
      <c r="A41" t="s">
        <v>44</v>
      </c>
      <c r="B41" s="2">
        <v>3</v>
      </c>
      <c r="C41" s="1">
        <f t="shared" si="2"/>
        <v>12</v>
      </c>
      <c r="D41" s="55">
        <v>43144</v>
      </c>
      <c r="E41" s="1">
        <v>12</v>
      </c>
      <c r="F41" s="1">
        <f t="shared" si="1"/>
        <v>0</v>
      </c>
    </row>
    <row r="42" spans="1:6" x14ac:dyDescent="0.2">
      <c r="A42" t="s">
        <v>18</v>
      </c>
      <c r="B42" s="2">
        <v>3</v>
      </c>
      <c r="C42" s="1">
        <f t="shared" si="2"/>
        <v>12</v>
      </c>
      <c r="E42" s="1"/>
      <c r="F42" s="1">
        <f t="shared" si="1"/>
        <v>12</v>
      </c>
    </row>
    <row r="43" spans="1:6" x14ac:dyDescent="0.2">
      <c r="A43" t="s">
        <v>89</v>
      </c>
      <c r="B43" s="2">
        <v>3</v>
      </c>
      <c r="C43" s="1">
        <f t="shared" si="2"/>
        <v>12</v>
      </c>
      <c r="E43" s="1"/>
      <c r="F43" s="1">
        <f t="shared" si="1"/>
        <v>12</v>
      </c>
    </row>
    <row r="44" spans="1:6" x14ac:dyDescent="0.2">
      <c r="A44" t="s">
        <v>55</v>
      </c>
      <c r="B44" s="2">
        <v>3</v>
      </c>
      <c r="C44" s="1">
        <f t="shared" si="2"/>
        <v>12</v>
      </c>
      <c r="D44" s="55">
        <v>43136</v>
      </c>
      <c r="E44" s="1">
        <v>12</v>
      </c>
      <c r="F44" s="1">
        <f t="shared" si="1"/>
        <v>0</v>
      </c>
    </row>
    <row r="45" spans="1:6" x14ac:dyDescent="0.2">
      <c r="A45" t="s">
        <v>14</v>
      </c>
      <c r="B45" s="2">
        <v>3</v>
      </c>
      <c r="C45" s="1">
        <f t="shared" si="2"/>
        <v>12</v>
      </c>
      <c r="D45" s="55">
        <v>43159</v>
      </c>
      <c r="E45" s="1">
        <v>12</v>
      </c>
      <c r="F45" s="1">
        <f t="shared" si="1"/>
        <v>0</v>
      </c>
    </row>
    <row r="46" spans="1:6" x14ac:dyDescent="0.2">
      <c r="A46" t="s">
        <v>29</v>
      </c>
      <c r="B46" s="2">
        <v>3</v>
      </c>
      <c r="C46" s="1">
        <f t="shared" si="2"/>
        <v>12</v>
      </c>
      <c r="D46" s="55">
        <v>43136</v>
      </c>
      <c r="E46" s="1">
        <v>12</v>
      </c>
      <c r="F46" s="1">
        <f t="shared" si="1"/>
        <v>0</v>
      </c>
    </row>
    <row r="47" spans="1:6" x14ac:dyDescent="0.2">
      <c r="A47" t="s">
        <v>52</v>
      </c>
      <c r="B47" s="2">
        <v>3</v>
      </c>
      <c r="C47" s="1">
        <f t="shared" si="2"/>
        <v>12</v>
      </c>
      <c r="D47" s="55">
        <v>43133</v>
      </c>
      <c r="E47" s="1">
        <v>12</v>
      </c>
      <c r="F47" s="1">
        <f t="shared" si="1"/>
        <v>0</v>
      </c>
    </row>
    <row r="48" spans="1:6" x14ac:dyDescent="0.2">
      <c r="A48" t="s">
        <v>28</v>
      </c>
      <c r="B48" s="2">
        <v>2</v>
      </c>
      <c r="C48" s="1">
        <f t="shared" si="2"/>
        <v>8</v>
      </c>
      <c r="E48" s="1"/>
      <c r="F48" s="1">
        <f t="shared" si="1"/>
        <v>8</v>
      </c>
    </row>
    <row r="49" spans="1:6" x14ac:dyDescent="0.2">
      <c r="A49" t="s">
        <v>96</v>
      </c>
      <c r="B49" s="2">
        <v>2</v>
      </c>
      <c r="C49" s="1">
        <f t="shared" si="2"/>
        <v>8</v>
      </c>
      <c r="D49" s="55">
        <v>43133</v>
      </c>
      <c r="E49" s="1">
        <v>8</v>
      </c>
      <c r="F49" s="1">
        <f t="shared" si="1"/>
        <v>0</v>
      </c>
    </row>
    <row r="50" spans="1:6" x14ac:dyDescent="0.2">
      <c r="A50" t="s">
        <v>10</v>
      </c>
      <c r="B50" s="2">
        <v>2</v>
      </c>
      <c r="C50" s="1">
        <f t="shared" si="2"/>
        <v>8</v>
      </c>
      <c r="D50" s="55">
        <v>43136</v>
      </c>
      <c r="E50" s="1">
        <v>8</v>
      </c>
      <c r="F50" s="1">
        <f t="shared" si="1"/>
        <v>0</v>
      </c>
    </row>
    <row r="51" spans="1:6" x14ac:dyDescent="0.2">
      <c r="A51" t="s">
        <v>11</v>
      </c>
      <c r="B51" s="2">
        <v>2</v>
      </c>
      <c r="C51" s="1">
        <f t="shared" si="2"/>
        <v>8</v>
      </c>
      <c r="D51" s="55">
        <v>43136</v>
      </c>
      <c r="E51" s="1">
        <v>8</v>
      </c>
      <c r="F51" s="1">
        <f t="shared" si="1"/>
        <v>0</v>
      </c>
    </row>
    <row r="52" spans="1:6" x14ac:dyDescent="0.2">
      <c r="A52" t="s">
        <v>87</v>
      </c>
      <c r="B52" s="2">
        <v>2</v>
      </c>
      <c r="C52" s="1">
        <f t="shared" si="2"/>
        <v>8</v>
      </c>
      <c r="D52" s="55">
        <v>43136</v>
      </c>
      <c r="E52" s="1">
        <v>8</v>
      </c>
      <c r="F52" s="1">
        <f t="shared" si="1"/>
        <v>0</v>
      </c>
    </row>
    <row r="53" spans="1:6" x14ac:dyDescent="0.2">
      <c r="A53" t="s">
        <v>97</v>
      </c>
      <c r="B53" s="2">
        <v>2</v>
      </c>
      <c r="C53" s="1">
        <f t="shared" si="2"/>
        <v>8</v>
      </c>
      <c r="D53" s="55">
        <v>43138</v>
      </c>
      <c r="E53" s="1">
        <v>8</v>
      </c>
      <c r="F53" s="1">
        <f t="shared" si="1"/>
        <v>0</v>
      </c>
    </row>
    <row r="54" spans="1:6" x14ac:dyDescent="0.2">
      <c r="A54" t="s">
        <v>67</v>
      </c>
      <c r="B54" s="2">
        <v>2</v>
      </c>
      <c r="C54" s="1">
        <f t="shared" si="2"/>
        <v>8</v>
      </c>
      <c r="D54" s="55">
        <v>43152</v>
      </c>
      <c r="E54" s="1">
        <v>8</v>
      </c>
      <c r="F54" s="1">
        <f t="shared" si="1"/>
        <v>0</v>
      </c>
    </row>
    <row r="55" spans="1:6" x14ac:dyDescent="0.2">
      <c r="A55" t="s">
        <v>41</v>
      </c>
      <c r="B55" s="2">
        <v>2</v>
      </c>
      <c r="C55" s="1">
        <f t="shared" si="2"/>
        <v>8</v>
      </c>
      <c r="E55" s="1"/>
      <c r="F55" s="1">
        <f t="shared" si="1"/>
        <v>8</v>
      </c>
    </row>
    <row r="56" spans="1:6" x14ac:dyDescent="0.2">
      <c r="A56" t="s">
        <v>37</v>
      </c>
      <c r="B56" s="2">
        <v>2</v>
      </c>
      <c r="C56" s="1">
        <f t="shared" si="2"/>
        <v>8</v>
      </c>
      <c r="E56" s="1"/>
      <c r="F56" s="1">
        <f t="shared" si="1"/>
        <v>8</v>
      </c>
    </row>
    <row r="57" spans="1:6" x14ac:dyDescent="0.2">
      <c r="A57" t="s">
        <v>85</v>
      </c>
      <c r="B57" s="2">
        <v>2</v>
      </c>
      <c r="C57" s="1">
        <f t="shared" si="2"/>
        <v>8</v>
      </c>
      <c r="D57" s="55">
        <v>43122</v>
      </c>
      <c r="E57" s="1">
        <v>12</v>
      </c>
      <c r="F57" s="1">
        <f t="shared" si="1"/>
        <v>-4</v>
      </c>
    </row>
    <row r="58" spans="1:6" x14ac:dyDescent="0.2">
      <c r="A58" t="s">
        <v>36</v>
      </c>
      <c r="B58" s="2">
        <v>2</v>
      </c>
      <c r="C58" s="1">
        <f t="shared" si="2"/>
        <v>8</v>
      </c>
      <c r="E58" s="1"/>
      <c r="F58" s="1">
        <f t="shared" si="1"/>
        <v>8</v>
      </c>
    </row>
    <row r="59" spans="1:6" x14ac:dyDescent="0.2">
      <c r="A59" t="s">
        <v>98</v>
      </c>
      <c r="B59" s="2">
        <v>1</v>
      </c>
      <c r="C59" s="1">
        <f t="shared" si="2"/>
        <v>4</v>
      </c>
      <c r="E59" s="1"/>
      <c r="F59" s="1">
        <f t="shared" si="1"/>
        <v>4</v>
      </c>
    </row>
    <row r="60" spans="1:6" x14ac:dyDescent="0.2">
      <c r="A60" t="s">
        <v>34</v>
      </c>
      <c r="B60" s="2">
        <v>1</v>
      </c>
      <c r="C60" s="1">
        <f t="shared" si="2"/>
        <v>4</v>
      </c>
      <c r="E60" s="1"/>
      <c r="F60" s="1">
        <f t="shared" si="1"/>
        <v>4</v>
      </c>
    </row>
    <row r="61" spans="1:6" x14ac:dyDescent="0.2">
      <c r="A61" t="s">
        <v>62</v>
      </c>
      <c r="B61" s="2">
        <v>1</v>
      </c>
      <c r="C61" s="1">
        <f t="shared" si="2"/>
        <v>4</v>
      </c>
      <c r="E61" s="1"/>
      <c r="F61" s="1">
        <f t="shared" si="1"/>
        <v>4</v>
      </c>
    </row>
    <row r="62" spans="1:6" x14ac:dyDescent="0.2">
      <c r="A62" t="s">
        <v>75</v>
      </c>
      <c r="B62" s="2">
        <v>1</v>
      </c>
      <c r="C62" s="1">
        <f t="shared" si="2"/>
        <v>4</v>
      </c>
      <c r="D62" s="55">
        <v>43136</v>
      </c>
      <c r="E62" s="1">
        <v>4</v>
      </c>
      <c r="F62" s="1">
        <f t="shared" si="1"/>
        <v>0</v>
      </c>
    </row>
    <row r="63" spans="1:6" x14ac:dyDescent="0.2">
      <c r="A63" t="s">
        <v>77</v>
      </c>
      <c r="B63" s="2">
        <v>1</v>
      </c>
      <c r="C63" s="1">
        <f t="shared" si="2"/>
        <v>4</v>
      </c>
      <c r="E63" s="1"/>
      <c r="F63" s="1">
        <f t="shared" si="1"/>
        <v>4</v>
      </c>
    </row>
    <row r="64" spans="1:6" x14ac:dyDescent="0.2">
      <c r="A64" t="s">
        <v>30</v>
      </c>
      <c r="B64" s="2">
        <v>1</v>
      </c>
      <c r="C64" s="1">
        <f t="shared" si="2"/>
        <v>4</v>
      </c>
      <c r="E64" s="1"/>
      <c r="F64" s="1">
        <f t="shared" si="1"/>
        <v>4</v>
      </c>
    </row>
    <row r="65" spans="1:6" x14ac:dyDescent="0.2">
      <c r="A65" t="s">
        <v>48</v>
      </c>
      <c r="B65" s="2">
        <v>1</v>
      </c>
      <c r="C65" s="1">
        <f t="shared" si="2"/>
        <v>4</v>
      </c>
      <c r="D65" s="55">
        <v>43144</v>
      </c>
      <c r="E65" s="1">
        <v>4</v>
      </c>
      <c r="F65" s="1">
        <f t="shared" si="1"/>
        <v>0</v>
      </c>
    </row>
    <row r="66" spans="1:6" x14ac:dyDescent="0.2">
      <c r="A66" t="s">
        <v>63</v>
      </c>
      <c r="B66" s="2">
        <v>1</v>
      </c>
      <c r="C66" s="1">
        <f t="shared" si="2"/>
        <v>4</v>
      </c>
      <c r="E66" s="1"/>
      <c r="F66" s="1">
        <f t="shared" si="1"/>
        <v>4</v>
      </c>
    </row>
    <row r="67" spans="1:6" x14ac:dyDescent="0.2">
      <c r="A67" t="s">
        <v>100</v>
      </c>
      <c r="B67" s="2">
        <v>1</v>
      </c>
      <c r="C67" s="1">
        <f t="shared" ref="C67:C72" si="3">B67*$C$1</f>
        <v>4</v>
      </c>
      <c r="E67" s="1"/>
      <c r="F67" s="1">
        <f t="shared" ref="F67:F72" si="4">C67-E67</f>
        <v>4</v>
      </c>
    </row>
    <row r="68" spans="1:6" x14ac:dyDescent="0.2">
      <c r="A68" t="s">
        <v>76</v>
      </c>
      <c r="B68" s="2">
        <v>1</v>
      </c>
      <c r="C68" s="1">
        <f t="shared" si="3"/>
        <v>4</v>
      </c>
      <c r="E68" s="1"/>
      <c r="F68" s="1">
        <f t="shared" si="4"/>
        <v>4</v>
      </c>
    </row>
    <row r="69" spans="1:6" x14ac:dyDescent="0.2">
      <c r="A69" t="s">
        <v>99</v>
      </c>
      <c r="B69" s="2">
        <v>1</v>
      </c>
      <c r="C69" s="1">
        <f t="shared" si="3"/>
        <v>4</v>
      </c>
      <c r="D69" s="55">
        <v>43153</v>
      </c>
      <c r="E69" s="1">
        <v>4</v>
      </c>
      <c r="F69" s="1">
        <f t="shared" si="4"/>
        <v>0</v>
      </c>
    </row>
    <row r="70" spans="1:6" x14ac:dyDescent="0.2">
      <c r="A70" t="s">
        <v>49</v>
      </c>
      <c r="B70" s="2">
        <v>1</v>
      </c>
      <c r="C70" s="1">
        <f t="shared" si="3"/>
        <v>4</v>
      </c>
      <c r="E70" s="1"/>
      <c r="F70" s="1">
        <f t="shared" si="4"/>
        <v>4</v>
      </c>
    </row>
    <row r="71" spans="1:6" x14ac:dyDescent="0.2">
      <c r="A71" t="s">
        <v>88</v>
      </c>
      <c r="B71" s="2">
        <v>1</v>
      </c>
      <c r="C71" s="1">
        <f t="shared" si="3"/>
        <v>4</v>
      </c>
      <c r="D71" s="55">
        <v>43144</v>
      </c>
      <c r="E71" s="1">
        <v>4</v>
      </c>
      <c r="F71" s="1">
        <f t="shared" si="4"/>
        <v>0</v>
      </c>
    </row>
    <row r="72" spans="1:6" x14ac:dyDescent="0.2">
      <c r="A72" t="s">
        <v>47</v>
      </c>
      <c r="B72" s="2">
        <v>1</v>
      </c>
      <c r="C72" s="1">
        <f t="shared" si="3"/>
        <v>4</v>
      </c>
      <c r="E72" s="1"/>
      <c r="F72" s="1">
        <f t="shared" si="4"/>
        <v>4</v>
      </c>
    </row>
  </sheetData>
  <autoFilter ref="A1:E72" xr:uid="{00000000-0009-0000-0000-000003000000}"/>
  <sortState ref="N1:O77">
    <sortCondition descending="1" ref="O1:O77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topLeftCell="A37" workbookViewId="0">
      <selection activeCell="D48" sqref="D48"/>
    </sheetView>
  </sheetViews>
  <sheetFormatPr baseColWidth="10" defaultRowHeight="15" x14ac:dyDescent="0.2"/>
  <cols>
    <col min="1" max="1" width="19.33203125" bestFit="1" customWidth="1"/>
    <col min="2" max="2" width="10.83203125" style="2"/>
    <col min="4" max="4" width="18.83203125" style="55" customWidth="1"/>
    <col min="7" max="7" width="6.6640625" bestFit="1" customWidth="1"/>
    <col min="9" max="9" width="27.83203125" customWidth="1"/>
    <col min="10" max="10" width="6.83203125" bestFit="1" customWidth="1"/>
    <col min="11" max="12" width="19.33203125" bestFit="1" customWidth="1"/>
  </cols>
  <sheetData>
    <row r="1" spans="1:10" ht="16" thickBot="1" x14ac:dyDescent="0.25">
      <c r="A1" s="3" t="s">
        <v>57</v>
      </c>
      <c r="B1" s="4" t="s">
        <v>59</v>
      </c>
      <c r="C1" s="74">
        <f>[1]übersicht!B15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SUM(C2:C999)</f>
        <v>908</v>
      </c>
      <c r="I1" s="7" t="s">
        <v>60</v>
      </c>
      <c r="J1" s="8">
        <f>COUNTA(A2:A61)</f>
        <v>59</v>
      </c>
    </row>
    <row r="2" spans="1:10" ht="16" thickBot="1" x14ac:dyDescent="0.25">
      <c r="A2" t="s">
        <v>15</v>
      </c>
      <c r="B2">
        <v>10</v>
      </c>
      <c r="C2" s="1">
        <f>B2*$C$1</f>
        <v>40</v>
      </c>
      <c r="E2" s="1"/>
      <c r="F2" s="1">
        <f>C2-E2</f>
        <v>40</v>
      </c>
      <c r="G2" s="61" t="s">
        <v>101</v>
      </c>
      <c r="H2" s="62">
        <f>SUM(E:E)</f>
        <v>584</v>
      </c>
      <c r="I2" s="7" t="s">
        <v>61</v>
      </c>
      <c r="J2" s="8">
        <f>SUM(B2:B99)</f>
        <v>227</v>
      </c>
    </row>
    <row r="3" spans="1:10" ht="16" thickBot="1" x14ac:dyDescent="0.25">
      <c r="A3" t="s">
        <v>12</v>
      </c>
      <c r="B3">
        <v>10</v>
      </c>
      <c r="C3" s="1">
        <f t="shared" ref="C3:C66" si="0">B3*$C$1</f>
        <v>40</v>
      </c>
      <c r="D3" s="55">
        <v>43164</v>
      </c>
      <c r="E3" s="1">
        <v>40</v>
      </c>
      <c r="F3" s="1">
        <f t="shared" ref="F3:F66" si="1">C3-E3</f>
        <v>0</v>
      </c>
      <c r="G3" s="59" t="s">
        <v>104</v>
      </c>
      <c r="H3" s="60">
        <f>SUM(F:F)</f>
        <v>324</v>
      </c>
      <c r="I3" s="7" t="s">
        <v>70</v>
      </c>
      <c r="J3" s="8">
        <v>15</v>
      </c>
    </row>
    <row r="4" spans="1:10" ht="16" thickBot="1" x14ac:dyDescent="0.25">
      <c r="A4" t="s">
        <v>25</v>
      </c>
      <c r="B4">
        <v>10</v>
      </c>
      <c r="C4" s="1">
        <f t="shared" si="0"/>
        <v>40</v>
      </c>
      <c r="D4" s="55">
        <v>43173</v>
      </c>
      <c r="E4" s="1">
        <v>40</v>
      </c>
      <c r="F4" s="1">
        <f t="shared" si="1"/>
        <v>0</v>
      </c>
      <c r="I4" s="7" t="s">
        <v>64</v>
      </c>
      <c r="J4" s="9">
        <f>J2/J3</f>
        <v>15.133333333333333</v>
      </c>
    </row>
    <row r="5" spans="1:10" ht="16" thickBot="1" x14ac:dyDescent="0.25">
      <c r="A5" t="s">
        <v>0</v>
      </c>
      <c r="B5">
        <v>9</v>
      </c>
      <c r="C5" s="1">
        <f t="shared" si="0"/>
        <v>36</v>
      </c>
      <c r="D5" s="55">
        <v>43168</v>
      </c>
      <c r="E5" s="1">
        <v>36</v>
      </c>
      <c r="F5" s="1">
        <f t="shared" si="1"/>
        <v>0</v>
      </c>
    </row>
    <row r="6" spans="1:10" x14ac:dyDescent="0.2">
      <c r="A6" t="s">
        <v>95</v>
      </c>
      <c r="B6">
        <v>8</v>
      </c>
      <c r="C6" s="1">
        <f t="shared" si="0"/>
        <v>32</v>
      </c>
      <c r="D6" s="55">
        <v>43164</v>
      </c>
      <c r="E6" s="1">
        <v>32</v>
      </c>
      <c r="F6" s="1">
        <f t="shared" si="1"/>
        <v>0</v>
      </c>
      <c r="G6" s="47" t="s">
        <v>114</v>
      </c>
      <c r="H6" s="48"/>
      <c r="I6" s="49"/>
    </row>
    <row r="7" spans="1:10" x14ac:dyDescent="0.2">
      <c r="A7" t="s">
        <v>6</v>
      </c>
      <c r="B7">
        <v>8</v>
      </c>
      <c r="C7" s="1">
        <f t="shared" si="0"/>
        <v>32</v>
      </c>
      <c r="E7" s="1"/>
      <c r="F7" s="1">
        <f t="shared" si="1"/>
        <v>32</v>
      </c>
      <c r="G7" s="50" t="s">
        <v>90</v>
      </c>
      <c r="H7" s="46">
        <v>13798732</v>
      </c>
      <c r="I7" s="51"/>
    </row>
    <row r="8" spans="1:10" x14ac:dyDescent="0.2">
      <c r="A8" t="s">
        <v>21</v>
      </c>
      <c r="B8">
        <v>7</v>
      </c>
      <c r="C8" s="1">
        <f t="shared" si="0"/>
        <v>28</v>
      </c>
      <c r="D8" s="55">
        <v>43166</v>
      </c>
      <c r="E8" s="1">
        <v>28</v>
      </c>
      <c r="F8" s="1">
        <f t="shared" si="1"/>
        <v>0</v>
      </c>
      <c r="G8" s="50" t="s">
        <v>91</v>
      </c>
      <c r="H8" s="46" t="s">
        <v>92</v>
      </c>
      <c r="I8" s="51"/>
    </row>
    <row r="9" spans="1:10" ht="16" thickBot="1" x14ac:dyDescent="0.25">
      <c r="A9" t="s">
        <v>4</v>
      </c>
      <c r="B9">
        <v>7</v>
      </c>
      <c r="C9" s="1">
        <f t="shared" si="0"/>
        <v>28</v>
      </c>
      <c r="D9" s="55">
        <v>43166</v>
      </c>
      <c r="E9" s="1">
        <v>28</v>
      </c>
      <c r="F9" s="1">
        <f t="shared" si="1"/>
        <v>0</v>
      </c>
      <c r="G9" s="52" t="s">
        <v>93</v>
      </c>
      <c r="H9" s="53" t="s">
        <v>94</v>
      </c>
      <c r="I9" s="54"/>
    </row>
    <row r="10" spans="1:10" x14ac:dyDescent="0.2">
      <c r="A10" t="s">
        <v>35</v>
      </c>
      <c r="B10">
        <v>7</v>
      </c>
      <c r="C10" s="1">
        <f t="shared" si="0"/>
        <v>28</v>
      </c>
      <c r="D10" s="55">
        <v>43165</v>
      </c>
      <c r="E10" s="1">
        <v>28</v>
      </c>
      <c r="F10" s="1">
        <f t="shared" si="1"/>
        <v>0</v>
      </c>
    </row>
    <row r="11" spans="1:10" x14ac:dyDescent="0.2">
      <c r="A11" t="s">
        <v>7</v>
      </c>
      <c r="B11">
        <v>7</v>
      </c>
      <c r="C11" s="1">
        <f t="shared" si="0"/>
        <v>28</v>
      </c>
      <c r="D11" s="55">
        <v>43166</v>
      </c>
      <c r="E11" s="1">
        <v>28</v>
      </c>
      <c r="F11" s="1">
        <f t="shared" si="1"/>
        <v>0</v>
      </c>
    </row>
    <row r="12" spans="1:10" x14ac:dyDescent="0.2">
      <c r="A12" t="s">
        <v>13</v>
      </c>
      <c r="B12">
        <v>6</v>
      </c>
      <c r="C12" s="1">
        <f t="shared" si="0"/>
        <v>24</v>
      </c>
      <c r="D12" s="55">
        <v>43172</v>
      </c>
      <c r="E12" s="1">
        <v>24</v>
      </c>
      <c r="F12" s="1">
        <f t="shared" si="1"/>
        <v>0</v>
      </c>
    </row>
    <row r="13" spans="1:10" x14ac:dyDescent="0.2">
      <c r="A13" t="s">
        <v>40</v>
      </c>
      <c r="B13">
        <v>6</v>
      </c>
      <c r="C13" s="1">
        <f t="shared" si="0"/>
        <v>24</v>
      </c>
      <c r="E13" s="1"/>
      <c r="F13" s="1">
        <f t="shared" si="1"/>
        <v>24</v>
      </c>
    </row>
    <row r="14" spans="1:10" x14ac:dyDescent="0.2">
      <c r="A14" t="s">
        <v>16</v>
      </c>
      <c r="B14">
        <v>6</v>
      </c>
      <c r="C14" s="1">
        <f t="shared" si="0"/>
        <v>24</v>
      </c>
      <c r="D14" s="55">
        <v>43165</v>
      </c>
      <c r="E14" s="1">
        <v>24</v>
      </c>
      <c r="F14" s="1">
        <f t="shared" si="1"/>
        <v>0</v>
      </c>
    </row>
    <row r="15" spans="1:10" x14ac:dyDescent="0.2">
      <c r="A15" t="s">
        <v>53</v>
      </c>
      <c r="B15">
        <v>5</v>
      </c>
      <c r="C15" s="1">
        <f t="shared" si="0"/>
        <v>20</v>
      </c>
      <c r="D15" s="55">
        <v>43164</v>
      </c>
      <c r="E15" s="1">
        <v>20</v>
      </c>
      <c r="F15" s="1">
        <f t="shared" si="1"/>
        <v>0</v>
      </c>
    </row>
    <row r="16" spans="1:10" x14ac:dyDescent="0.2">
      <c r="A16" t="s">
        <v>75</v>
      </c>
      <c r="B16">
        <v>5</v>
      </c>
      <c r="C16" s="1">
        <f t="shared" si="0"/>
        <v>20</v>
      </c>
      <c r="D16" s="55">
        <v>43171</v>
      </c>
      <c r="E16" s="1">
        <v>20</v>
      </c>
      <c r="F16" s="1">
        <f t="shared" si="1"/>
        <v>0</v>
      </c>
    </row>
    <row r="17" spans="1:6" x14ac:dyDescent="0.2">
      <c r="A17" t="s">
        <v>9</v>
      </c>
      <c r="B17">
        <v>5</v>
      </c>
      <c r="C17" s="1">
        <f t="shared" si="0"/>
        <v>20</v>
      </c>
      <c r="E17" s="1"/>
      <c r="F17" s="1">
        <f t="shared" si="1"/>
        <v>20</v>
      </c>
    </row>
    <row r="18" spans="1:6" x14ac:dyDescent="0.2">
      <c r="A18" t="s">
        <v>51</v>
      </c>
      <c r="B18">
        <v>4</v>
      </c>
      <c r="C18" s="1">
        <f t="shared" si="0"/>
        <v>16</v>
      </c>
      <c r="D18" s="55">
        <v>43174</v>
      </c>
      <c r="E18" s="1">
        <v>16</v>
      </c>
      <c r="F18" s="1">
        <f t="shared" si="1"/>
        <v>0</v>
      </c>
    </row>
    <row r="19" spans="1:6" x14ac:dyDescent="0.2">
      <c r="A19" t="s">
        <v>8</v>
      </c>
      <c r="B19">
        <v>4</v>
      </c>
      <c r="C19" s="1">
        <f t="shared" si="0"/>
        <v>16</v>
      </c>
      <c r="E19" s="1"/>
      <c r="F19" s="1">
        <f t="shared" si="1"/>
        <v>16</v>
      </c>
    </row>
    <row r="20" spans="1:6" x14ac:dyDescent="0.2">
      <c r="A20" t="s">
        <v>27</v>
      </c>
      <c r="B20">
        <v>4</v>
      </c>
      <c r="C20" s="1">
        <f t="shared" si="0"/>
        <v>16</v>
      </c>
      <c r="D20" s="55">
        <v>43166</v>
      </c>
      <c r="E20" s="1">
        <v>16</v>
      </c>
      <c r="F20" s="1">
        <f t="shared" si="1"/>
        <v>0</v>
      </c>
    </row>
    <row r="21" spans="1:6" x14ac:dyDescent="0.2">
      <c r="A21" t="s">
        <v>14</v>
      </c>
      <c r="B21">
        <v>4</v>
      </c>
      <c r="C21" s="1">
        <f t="shared" si="0"/>
        <v>16</v>
      </c>
      <c r="E21" s="1"/>
      <c r="F21" s="1">
        <f t="shared" si="1"/>
        <v>16</v>
      </c>
    </row>
    <row r="22" spans="1:6" x14ac:dyDescent="0.2">
      <c r="A22" t="s">
        <v>3</v>
      </c>
      <c r="B22">
        <v>4</v>
      </c>
      <c r="C22" s="1">
        <f t="shared" si="0"/>
        <v>16</v>
      </c>
      <c r="D22" s="55">
        <v>43171</v>
      </c>
      <c r="E22" s="1">
        <v>16</v>
      </c>
      <c r="F22" s="1">
        <f t="shared" si="1"/>
        <v>0</v>
      </c>
    </row>
    <row r="23" spans="1:6" x14ac:dyDescent="0.2">
      <c r="A23" t="s">
        <v>85</v>
      </c>
      <c r="B23">
        <v>4</v>
      </c>
      <c r="C23" s="1">
        <f t="shared" si="0"/>
        <v>16</v>
      </c>
      <c r="D23" s="55">
        <v>43167</v>
      </c>
      <c r="E23" s="1">
        <v>16</v>
      </c>
      <c r="F23" s="1">
        <f t="shared" si="1"/>
        <v>0</v>
      </c>
    </row>
    <row r="24" spans="1:6" x14ac:dyDescent="0.2">
      <c r="A24" t="s">
        <v>38</v>
      </c>
      <c r="B24">
        <v>4</v>
      </c>
      <c r="C24" s="1">
        <f t="shared" si="0"/>
        <v>16</v>
      </c>
      <c r="D24" s="55">
        <v>43167</v>
      </c>
      <c r="E24" s="1">
        <v>16</v>
      </c>
      <c r="F24" s="1">
        <f t="shared" si="1"/>
        <v>0</v>
      </c>
    </row>
    <row r="25" spans="1:6" x14ac:dyDescent="0.2">
      <c r="A25" t="s">
        <v>33</v>
      </c>
      <c r="B25">
        <v>3</v>
      </c>
      <c r="C25" s="1">
        <f t="shared" si="0"/>
        <v>12</v>
      </c>
      <c r="E25" s="1"/>
      <c r="F25" s="1">
        <f t="shared" si="1"/>
        <v>12</v>
      </c>
    </row>
    <row r="26" spans="1:6" x14ac:dyDescent="0.2">
      <c r="A26" t="s">
        <v>56</v>
      </c>
      <c r="B26">
        <v>3</v>
      </c>
      <c r="C26" s="1">
        <f t="shared" si="0"/>
        <v>12</v>
      </c>
      <c r="E26" s="1"/>
      <c r="F26" s="1">
        <f t="shared" si="1"/>
        <v>12</v>
      </c>
    </row>
    <row r="27" spans="1:6" x14ac:dyDescent="0.2">
      <c r="A27" t="s">
        <v>29</v>
      </c>
      <c r="B27">
        <v>3</v>
      </c>
      <c r="C27" s="1">
        <f t="shared" si="0"/>
        <v>12</v>
      </c>
      <c r="D27" s="55">
        <v>43194</v>
      </c>
      <c r="E27" s="1">
        <v>12</v>
      </c>
      <c r="F27" s="1">
        <f t="shared" si="1"/>
        <v>0</v>
      </c>
    </row>
    <row r="28" spans="1:6" x14ac:dyDescent="0.2">
      <c r="A28" t="s">
        <v>17</v>
      </c>
      <c r="B28">
        <v>3</v>
      </c>
      <c r="C28" s="1">
        <f t="shared" si="0"/>
        <v>12</v>
      </c>
      <c r="D28" s="55">
        <v>43165</v>
      </c>
      <c r="E28" s="1">
        <v>12</v>
      </c>
      <c r="F28" s="1">
        <f t="shared" si="1"/>
        <v>0</v>
      </c>
    </row>
    <row r="29" spans="1:6" x14ac:dyDescent="0.2">
      <c r="A29" t="s">
        <v>26</v>
      </c>
      <c r="B29">
        <v>3</v>
      </c>
      <c r="C29" s="1">
        <f t="shared" si="0"/>
        <v>12</v>
      </c>
      <c r="E29" s="1"/>
      <c r="F29" s="1">
        <f t="shared" si="1"/>
        <v>12</v>
      </c>
    </row>
    <row r="30" spans="1:6" x14ac:dyDescent="0.2">
      <c r="A30" t="s">
        <v>5</v>
      </c>
      <c r="B30">
        <v>3</v>
      </c>
      <c r="C30" s="1">
        <f t="shared" si="0"/>
        <v>12</v>
      </c>
      <c r="D30" s="55">
        <v>43168</v>
      </c>
      <c r="E30" s="1">
        <v>12</v>
      </c>
      <c r="F30" s="1">
        <f t="shared" si="1"/>
        <v>0</v>
      </c>
    </row>
    <row r="31" spans="1:6" x14ac:dyDescent="0.2">
      <c r="A31" t="s">
        <v>10</v>
      </c>
      <c r="B31">
        <v>3</v>
      </c>
      <c r="C31" s="1">
        <f t="shared" si="0"/>
        <v>12</v>
      </c>
      <c r="D31" s="55">
        <v>43171</v>
      </c>
      <c r="E31" s="1">
        <v>12</v>
      </c>
      <c r="F31" s="1">
        <f t="shared" si="1"/>
        <v>0</v>
      </c>
    </row>
    <row r="32" spans="1:6" x14ac:dyDescent="0.2">
      <c r="A32" t="s">
        <v>23</v>
      </c>
      <c r="B32">
        <v>3</v>
      </c>
      <c r="C32" s="1">
        <f t="shared" si="0"/>
        <v>12</v>
      </c>
      <c r="D32" s="55">
        <v>43164</v>
      </c>
      <c r="E32" s="1">
        <v>12</v>
      </c>
      <c r="F32" s="1">
        <f t="shared" si="1"/>
        <v>0</v>
      </c>
    </row>
    <row r="33" spans="1:6" x14ac:dyDescent="0.2">
      <c r="A33" t="s">
        <v>52</v>
      </c>
      <c r="B33">
        <v>3</v>
      </c>
      <c r="C33" s="1">
        <f t="shared" si="0"/>
        <v>12</v>
      </c>
      <c r="D33" s="55">
        <v>43165</v>
      </c>
      <c r="E33" s="1">
        <v>12</v>
      </c>
      <c r="F33" s="1">
        <f t="shared" si="1"/>
        <v>0</v>
      </c>
    </row>
    <row r="34" spans="1:6" x14ac:dyDescent="0.2">
      <c r="A34" t="s">
        <v>113</v>
      </c>
      <c r="B34">
        <v>3</v>
      </c>
      <c r="C34" s="1">
        <f t="shared" si="0"/>
        <v>12</v>
      </c>
      <c r="E34" s="1"/>
      <c r="F34" s="1">
        <f t="shared" si="1"/>
        <v>12</v>
      </c>
    </row>
    <row r="35" spans="1:6" x14ac:dyDescent="0.2">
      <c r="A35" t="s">
        <v>62</v>
      </c>
      <c r="B35">
        <v>3</v>
      </c>
      <c r="C35" s="1">
        <f t="shared" si="0"/>
        <v>12</v>
      </c>
      <c r="E35" s="1"/>
      <c r="F35" s="1">
        <f t="shared" si="1"/>
        <v>12</v>
      </c>
    </row>
    <row r="36" spans="1:6" x14ac:dyDescent="0.2">
      <c r="A36" t="s">
        <v>50</v>
      </c>
      <c r="B36">
        <v>3</v>
      </c>
      <c r="C36" s="1">
        <f t="shared" si="0"/>
        <v>12</v>
      </c>
      <c r="E36" s="1"/>
      <c r="F36" s="1">
        <f t="shared" si="1"/>
        <v>12</v>
      </c>
    </row>
    <row r="37" spans="1:6" x14ac:dyDescent="0.2">
      <c r="A37" t="s">
        <v>1</v>
      </c>
      <c r="B37">
        <v>3</v>
      </c>
      <c r="C37" s="1">
        <f t="shared" si="0"/>
        <v>12</v>
      </c>
      <c r="E37" s="1"/>
      <c r="F37" s="1">
        <f t="shared" si="1"/>
        <v>12</v>
      </c>
    </row>
    <row r="38" spans="1:6" x14ac:dyDescent="0.2">
      <c r="A38" t="s">
        <v>63</v>
      </c>
      <c r="B38">
        <v>3</v>
      </c>
      <c r="C38" s="1">
        <f t="shared" si="0"/>
        <v>12</v>
      </c>
      <c r="E38" s="1"/>
      <c r="F38" s="1">
        <f t="shared" si="1"/>
        <v>12</v>
      </c>
    </row>
    <row r="39" spans="1:6" x14ac:dyDescent="0.2">
      <c r="A39" t="s">
        <v>32</v>
      </c>
      <c r="B39">
        <v>3</v>
      </c>
      <c r="C39" s="1">
        <f t="shared" si="0"/>
        <v>12</v>
      </c>
      <c r="E39" s="1"/>
      <c r="F39" s="1">
        <f t="shared" si="1"/>
        <v>12</v>
      </c>
    </row>
    <row r="40" spans="1:6" x14ac:dyDescent="0.2">
      <c r="A40" t="s">
        <v>86</v>
      </c>
      <c r="B40">
        <v>2</v>
      </c>
      <c r="C40" s="1">
        <f t="shared" si="0"/>
        <v>8</v>
      </c>
      <c r="D40" s="55">
        <v>43165</v>
      </c>
      <c r="E40" s="1">
        <v>8</v>
      </c>
      <c r="F40" s="1">
        <f t="shared" si="1"/>
        <v>0</v>
      </c>
    </row>
    <row r="41" spans="1:6" x14ac:dyDescent="0.2">
      <c r="A41" t="s">
        <v>80</v>
      </c>
      <c r="B41">
        <v>2</v>
      </c>
      <c r="C41" s="1">
        <f t="shared" si="0"/>
        <v>8</v>
      </c>
      <c r="D41" s="55">
        <v>43164</v>
      </c>
      <c r="E41" s="1">
        <v>8</v>
      </c>
      <c r="F41" s="1">
        <f t="shared" si="1"/>
        <v>0</v>
      </c>
    </row>
    <row r="42" spans="1:6" x14ac:dyDescent="0.2">
      <c r="A42" t="s">
        <v>22</v>
      </c>
      <c r="B42">
        <v>2</v>
      </c>
      <c r="C42" s="1">
        <f t="shared" si="0"/>
        <v>8</v>
      </c>
      <c r="D42" s="55">
        <v>43166</v>
      </c>
      <c r="E42" s="1">
        <v>8</v>
      </c>
      <c r="F42" s="1">
        <f t="shared" si="1"/>
        <v>0</v>
      </c>
    </row>
    <row r="43" spans="1:6" x14ac:dyDescent="0.2">
      <c r="A43" t="s">
        <v>39</v>
      </c>
      <c r="B43">
        <v>2</v>
      </c>
      <c r="C43" s="1">
        <f t="shared" si="0"/>
        <v>8</v>
      </c>
      <c r="E43" s="1"/>
      <c r="F43" s="1">
        <f t="shared" si="1"/>
        <v>8</v>
      </c>
    </row>
    <row r="44" spans="1:6" x14ac:dyDescent="0.2">
      <c r="A44" t="s">
        <v>11</v>
      </c>
      <c r="B44">
        <v>2</v>
      </c>
      <c r="C44" s="1">
        <f t="shared" si="0"/>
        <v>8</v>
      </c>
      <c r="D44" s="55">
        <v>43165</v>
      </c>
      <c r="E44" s="1">
        <v>8</v>
      </c>
      <c r="F44" s="1">
        <f t="shared" si="1"/>
        <v>0</v>
      </c>
    </row>
    <row r="45" spans="1:6" x14ac:dyDescent="0.2">
      <c r="A45" t="s">
        <v>67</v>
      </c>
      <c r="B45">
        <v>2</v>
      </c>
      <c r="C45" s="1">
        <f t="shared" si="0"/>
        <v>8</v>
      </c>
      <c r="E45" s="1"/>
      <c r="F45" s="1">
        <f t="shared" si="1"/>
        <v>8</v>
      </c>
    </row>
    <row r="46" spans="1:6" x14ac:dyDescent="0.2">
      <c r="A46" t="s">
        <v>111</v>
      </c>
      <c r="B46">
        <v>2</v>
      </c>
      <c r="C46" s="1">
        <f t="shared" si="0"/>
        <v>8</v>
      </c>
      <c r="D46" s="55">
        <v>43168</v>
      </c>
      <c r="E46" s="1">
        <v>8</v>
      </c>
      <c r="F46" s="1">
        <f t="shared" si="1"/>
        <v>0</v>
      </c>
    </row>
    <row r="47" spans="1:6" x14ac:dyDescent="0.2">
      <c r="A47" t="s">
        <v>42</v>
      </c>
      <c r="B47">
        <v>2</v>
      </c>
      <c r="C47" s="1">
        <f t="shared" si="0"/>
        <v>8</v>
      </c>
      <c r="D47" s="55">
        <v>43160</v>
      </c>
      <c r="E47" s="1">
        <v>8</v>
      </c>
      <c r="F47" s="1">
        <f t="shared" si="1"/>
        <v>0</v>
      </c>
    </row>
    <row r="48" spans="1:6" x14ac:dyDescent="0.2">
      <c r="A48" t="s">
        <v>110</v>
      </c>
      <c r="B48">
        <v>2</v>
      </c>
      <c r="C48" s="1">
        <f t="shared" si="0"/>
        <v>8</v>
      </c>
      <c r="D48" s="55">
        <v>43168</v>
      </c>
      <c r="E48" s="1">
        <v>8</v>
      </c>
      <c r="F48" s="1">
        <f t="shared" si="1"/>
        <v>0</v>
      </c>
    </row>
    <row r="49" spans="1:6" x14ac:dyDescent="0.2">
      <c r="A49" t="s">
        <v>18</v>
      </c>
      <c r="B49">
        <v>2</v>
      </c>
      <c r="C49" s="1">
        <f t="shared" si="0"/>
        <v>8</v>
      </c>
      <c r="E49" s="1"/>
      <c r="F49" s="1">
        <f t="shared" si="1"/>
        <v>8</v>
      </c>
    </row>
    <row r="50" spans="1:6" x14ac:dyDescent="0.2">
      <c r="A50" t="s">
        <v>112</v>
      </c>
      <c r="B50">
        <v>2</v>
      </c>
      <c r="C50" s="1">
        <f t="shared" si="0"/>
        <v>8</v>
      </c>
      <c r="D50" s="55">
        <v>43165</v>
      </c>
      <c r="E50" s="1">
        <v>8</v>
      </c>
      <c r="F50" s="1">
        <f t="shared" si="1"/>
        <v>0</v>
      </c>
    </row>
    <row r="51" spans="1:6" x14ac:dyDescent="0.2">
      <c r="A51" t="s">
        <v>24</v>
      </c>
      <c r="B51">
        <v>2</v>
      </c>
      <c r="C51" s="1">
        <f t="shared" si="0"/>
        <v>8</v>
      </c>
      <c r="E51" s="1"/>
      <c r="F51" s="1">
        <f t="shared" si="1"/>
        <v>8</v>
      </c>
    </row>
    <row r="52" spans="1:6" x14ac:dyDescent="0.2">
      <c r="B52"/>
      <c r="C52" s="1"/>
      <c r="E52" s="1"/>
      <c r="F52" s="1"/>
    </row>
    <row r="53" spans="1:6" x14ac:dyDescent="0.2">
      <c r="A53" t="s">
        <v>34</v>
      </c>
      <c r="B53">
        <v>1</v>
      </c>
      <c r="C53" s="1">
        <f t="shared" si="0"/>
        <v>4</v>
      </c>
      <c r="E53" s="1"/>
      <c r="F53" s="1">
        <f t="shared" si="1"/>
        <v>4</v>
      </c>
    </row>
    <row r="54" spans="1:6" x14ac:dyDescent="0.2">
      <c r="A54" t="s">
        <v>37</v>
      </c>
      <c r="B54">
        <v>1</v>
      </c>
      <c r="C54" s="1">
        <f t="shared" si="0"/>
        <v>4</v>
      </c>
      <c r="E54" s="1"/>
      <c r="F54" s="1">
        <f t="shared" si="1"/>
        <v>4</v>
      </c>
    </row>
    <row r="55" spans="1:6" x14ac:dyDescent="0.2">
      <c r="A55" t="s">
        <v>78</v>
      </c>
      <c r="B55">
        <v>1</v>
      </c>
      <c r="C55" s="1">
        <f t="shared" si="0"/>
        <v>4</v>
      </c>
      <c r="E55" s="1"/>
      <c r="F55" s="1">
        <f t="shared" si="1"/>
        <v>4</v>
      </c>
    </row>
    <row r="56" spans="1:6" x14ac:dyDescent="0.2">
      <c r="A56" t="s">
        <v>46</v>
      </c>
      <c r="B56">
        <v>1</v>
      </c>
      <c r="C56" s="1">
        <f t="shared" si="0"/>
        <v>4</v>
      </c>
      <c r="D56" s="55">
        <v>43175</v>
      </c>
      <c r="E56" s="1">
        <v>4</v>
      </c>
      <c r="F56" s="1">
        <f t="shared" si="1"/>
        <v>0</v>
      </c>
    </row>
    <row r="57" spans="1:6" x14ac:dyDescent="0.2">
      <c r="A57" t="s">
        <v>96</v>
      </c>
      <c r="B57">
        <v>1</v>
      </c>
      <c r="C57" s="1">
        <f t="shared" si="0"/>
        <v>4</v>
      </c>
      <c r="D57" s="55">
        <v>43185</v>
      </c>
      <c r="E57" s="1">
        <v>4</v>
      </c>
      <c r="F57" s="1">
        <f t="shared" si="1"/>
        <v>0</v>
      </c>
    </row>
    <row r="58" spans="1:6" x14ac:dyDescent="0.2">
      <c r="A58" t="s">
        <v>109</v>
      </c>
      <c r="B58">
        <v>1</v>
      </c>
      <c r="C58" s="1">
        <f t="shared" si="0"/>
        <v>4</v>
      </c>
      <c r="D58" s="55">
        <v>43166</v>
      </c>
      <c r="E58" s="1">
        <v>4</v>
      </c>
      <c r="F58" s="1">
        <f t="shared" si="1"/>
        <v>0</v>
      </c>
    </row>
    <row r="59" spans="1:6" x14ac:dyDescent="0.2">
      <c r="A59" t="s">
        <v>19</v>
      </c>
      <c r="B59">
        <v>1</v>
      </c>
      <c r="C59" s="1">
        <f t="shared" si="0"/>
        <v>4</v>
      </c>
      <c r="E59" s="1"/>
      <c r="F59" s="1">
        <f t="shared" si="1"/>
        <v>4</v>
      </c>
    </row>
    <row r="60" spans="1:6" x14ac:dyDescent="0.2">
      <c r="A60" t="s">
        <v>44</v>
      </c>
      <c r="B60">
        <v>1</v>
      </c>
      <c r="C60" s="1">
        <f t="shared" si="0"/>
        <v>4</v>
      </c>
      <c r="D60" s="55">
        <v>43185</v>
      </c>
      <c r="E60" s="1">
        <v>4</v>
      </c>
      <c r="F60" s="1">
        <f t="shared" si="1"/>
        <v>0</v>
      </c>
    </row>
    <row r="61" spans="1:6" x14ac:dyDescent="0.2">
      <c r="A61" t="s">
        <v>97</v>
      </c>
      <c r="B61">
        <v>1</v>
      </c>
      <c r="C61" s="1">
        <f t="shared" si="0"/>
        <v>4</v>
      </c>
      <c r="D61" s="55">
        <v>43175</v>
      </c>
      <c r="E61" s="1">
        <v>4</v>
      </c>
      <c r="F61" s="1">
        <f t="shared" si="1"/>
        <v>0</v>
      </c>
    </row>
    <row r="62" spans="1:6" x14ac:dyDescent="0.2">
      <c r="A62" t="s">
        <v>55</v>
      </c>
      <c r="B62">
        <v>1</v>
      </c>
      <c r="C62" s="1">
        <f t="shared" si="0"/>
        <v>4</v>
      </c>
      <c r="E62" s="1"/>
      <c r="F62" s="1">
        <f t="shared" si="1"/>
        <v>4</v>
      </c>
    </row>
    <row r="63" spans="1:6" x14ac:dyDescent="0.2">
      <c r="A63" t="s">
        <v>99</v>
      </c>
      <c r="B63">
        <v>1</v>
      </c>
      <c r="C63" s="1">
        <f t="shared" si="0"/>
        <v>4</v>
      </c>
      <c r="E63" s="1"/>
      <c r="F63" s="1">
        <f t="shared" si="1"/>
        <v>4</v>
      </c>
    </row>
    <row r="64" spans="1:6" x14ac:dyDescent="0.2">
      <c r="A64" t="s">
        <v>115</v>
      </c>
      <c r="B64">
        <v>1</v>
      </c>
      <c r="C64" s="1">
        <f t="shared" si="0"/>
        <v>4</v>
      </c>
      <c r="E64" s="1"/>
      <c r="F64" s="1">
        <f t="shared" si="1"/>
        <v>4</v>
      </c>
    </row>
    <row r="65" spans="1:6" x14ac:dyDescent="0.2">
      <c r="A65" t="s">
        <v>117</v>
      </c>
      <c r="B65">
        <v>1</v>
      </c>
      <c r="C65" s="1">
        <f t="shared" si="0"/>
        <v>4</v>
      </c>
      <c r="E65" s="1"/>
      <c r="F65" s="1">
        <f t="shared" si="1"/>
        <v>4</v>
      </c>
    </row>
    <row r="66" spans="1:6" x14ac:dyDescent="0.2">
      <c r="A66" t="s">
        <v>28</v>
      </c>
      <c r="B66">
        <v>1</v>
      </c>
      <c r="C66" s="1">
        <f t="shared" si="0"/>
        <v>4</v>
      </c>
      <c r="E66" s="1"/>
      <c r="F66" s="1">
        <f t="shared" si="1"/>
        <v>4</v>
      </c>
    </row>
    <row r="67" spans="1:6" x14ac:dyDescent="0.2">
      <c r="E67" s="1"/>
      <c r="F67" s="1">
        <f t="shared" ref="F67" si="2">C67-E67</f>
        <v>0</v>
      </c>
    </row>
  </sheetData>
  <autoFilter ref="A1:F67" xr:uid="{2FEC483E-C493-F74F-99AE-907959F701B1}"/>
  <sortState ref="K1:L71">
    <sortCondition descending="1" ref="L1:L71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1"/>
  <sheetViews>
    <sheetView workbookViewId="0">
      <selection activeCell="I16" sqref="I16"/>
    </sheetView>
  </sheetViews>
  <sheetFormatPr baseColWidth="10" defaultRowHeight="15" x14ac:dyDescent="0.2"/>
  <cols>
    <col min="1" max="1" width="19.33203125" bestFit="1" customWidth="1"/>
    <col min="2" max="2" width="10.83203125" style="2"/>
    <col min="7" max="7" width="6.6640625" bestFit="1" customWidth="1"/>
    <col min="9" max="9" width="31.33203125" customWidth="1"/>
    <col min="10" max="10" width="6.83203125" bestFit="1" customWidth="1"/>
    <col min="12" max="12" width="15.5" bestFit="1" customWidth="1"/>
    <col min="15" max="15" width="19" bestFit="1" customWidth="1"/>
    <col min="16" max="16" width="2.1640625" bestFit="1" customWidth="1"/>
  </cols>
  <sheetData>
    <row r="1" spans="1:16" ht="19" thickBot="1" x14ac:dyDescent="0.25">
      <c r="A1" s="3" t="s">
        <v>57</v>
      </c>
      <c r="B1" s="4" t="s">
        <v>59</v>
      </c>
      <c r="C1" s="74">
        <f>[1]übersicht!B15</f>
        <v>4</v>
      </c>
      <c r="D1" s="75" t="s">
        <v>101</v>
      </c>
      <c r="E1" s="74" t="s">
        <v>102</v>
      </c>
      <c r="F1" s="74" t="s">
        <v>103</v>
      </c>
      <c r="G1" s="5" t="s">
        <v>58</v>
      </c>
      <c r="H1" s="10">
        <f>SUM(C2:C998)</f>
        <v>716</v>
      </c>
      <c r="I1" s="7" t="s">
        <v>60</v>
      </c>
      <c r="J1" s="8">
        <f>COUNTA(A2:A60)</f>
        <v>59</v>
      </c>
      <c r="L1" s="35" t="s">
        <v>82</v>
      </c>
      <c r="M1" s="36">
        <f>SUM(M2:M6)</f>
        <v>33</v>
      </c>
      <c r="N1" s="102"/>
      <c r="O1" t="s">
        <v>7</v>
      </c>
      <c r="P1">
        <v>8</v>
      </c>
    </row>
    <row r="2" spans="1:16" ht="19" thickBot="1" x14ac:dyDescent="0.25">
      <c r="A2" t="s">
        <v>7</v>
      </c>
      <c r="B2">
        <v>8</v>
      </c>
      <c r="C2" s="1">
        <f>B2*4</f>
        <v>32</v>
      </c>
      <c r="D2" s="1"/>
      <c r="E2" s="1"/>
      <c r="F2" s="1">
        <f>C2-E2</f>
        <v>32</v>
      </c>
      <c r="G2" s="61" t="s">
        <v>101</v>
      </c>
      <c r="H2" s="62">
        <f>SUM(E:E)</f>
        <v>0</v>
      </c>
      <c r="I2" s="7" t="s">
        <v>61</v>
      </c>
      <c r="J2" s="8">
        <f>SUM(B2:B98)</f>
        <v>179</v>
      </c>
      <c r="L2" s="31"/>
      <c r="M2" s="32">
        <v>33</v>
      </c>
      <c r="N2" s="102"/>
      <c r="O2" t="s">
        <v>21</v>
      </c>
      <c r="P2">
        <v>7</v>
      </c>
    </row>
    <row r="3" spans="1:16" ht="19" thickBot="1" x14ac:dyDescent="0.25">
      <c r="A3" t="s">
        <v>21</v>
      </c>
      <c r="B3">
        <v>7</v>
      </c>
      <c r="C3" s="1">
        <f t="shared" ref="C3:C62" si="0">B3*4</f>
        <v>28</v>
      </c>
      <c r="D3" s="1"/>
      <c r="E3" s="1"/>
      <c r="F3" s="1">
        <f t="shared" ref="F3:F62" si="1">C3-E3</f>
        <v>28</v>
      </c>
      <c r="G3" s="59" t="s">
        <v>104</v>
      </c>
      <c r="H3" s="60">
        <f>SUM(F:F)</f>
        <v>716</v>
      </c>
      <c r="I3" s="7" t="s">
        <v>69</v>
      </c>
      <c r="J3" s="8">
        <v>13</v>
      </c>
      <c r="L3" s="31"/>
      <c r="M3" s="32"/>
      <c r="N3" s="102"/>
      <c r="O3" t="s">
        <v>0</v>
      </c>
      <c r="P3">
        <v>7</v>
      </c>
    </row>
    <row r="4" spans="1:16" ht="19" thickBot="1" x14ac:dyDescent="0.25">
      <c r="A4" t="s">
        <v>0</v>
      </c>
      <c r="B4">
        <v>7</v>
      </c>
      <c r="C4" s="1">
        <f t="shared" si="0"/>
        <v>28</v>
      </c>
      <c r="D4" s="1"/>
      <c r="E4" s="1"/>
      <c r="F4" s="1">
        <f t="shared" si="1"/>
        <v>28</v>
      </c>
      <c r="I4" s="7" t="s">
        <v>64</v>
      </c>
      <c r="J4" s="9">
        <f>J2/J3</f>
        <v>13.76923076923077</v>
      </c>
      <c r="L4" s="31"/>
      <c r="M4" s="32"/>
      <c r="N4" s="102"/>
      <c r="O4" t="s">
        <v>29</v>
      </c>
      <c r="P4">
        <v>7</v>
      </c>
    </row>
    <row r="5" spans="1:16" ht="18" x14ac:dyDescent="0.2">
      <c r="A5" t="s">
        <v>29</v>
      </c>
      <c r="B5">
        <v>7</v>
      </c>
      <c r="C5" s="1">
        <f t="shared" si="0"/>
        <v>28</v>
      </c>
      <c r="D5" s="1"/>
      <c r="E5" s="1"/>
      <c r="F5" s="1">
        <f t="shared" si="1"/>
        <v>28</v>
      </c>
      <c r="L5" s="31"/>
      <c r="M5" s="32"/>
      <c r="N5" s="102"/>
      <c r="O5" t="s">
        <v>32</v>
      </c>
      <c r="P5">
        <v>7</v>
      </c>
    </row>
    <row r="6" spans="1:16" ht="19" thickBot="1" x14ac:dyDescent="0.25">
      <c r="A6" t="s">
        <v>32</v>
      </c>
      <c r="B6">
        <v>7</v>
      </c>
      <c r="C6" s="1">
        <f t="shared" si="0"/>
        <v>28</v>
      </c>
      <c r="D6" s="1"/>
      <c r="E6" s="1"/>
      <c r="F6" s="1">
        <f t="shared" si="1"/>
        <v>28</v>
      </c>
      <c r="H6" s="6"/>
      <c r="L6" s="33"/>
      <c r="M6" s="34"/>
      <c r="N6" s="102"/>
      <c r="O6" t="s">
        <v>23</v>
      </c>
      <c r="P6">
        <v>6</v>
      </c>
    </row>
    <row r="7" spans="1:16" ht="18" x14ac:dyDescent="0.2">
      <c r="A7" t="s">
        <v>23</v>
      </c>
      <c r="B7">
        <v>6</v>
      </c>
      <c r="C7" s="1">
        <f t="shared" si="0"/>
        <v>24</v>
      </c>
      <c r="D7" s="1"/>
      <c r="E7" s="1"/>
      <c r="F7" s="1">
        <f t="shared" si="1"/>
        <v>24</v>
      </c>
      <c r="G7" s="47" t="s">
        <v>114</v>
      </c>
      <c r="H7" s="48"/>
      <c r="I7" s="49"/>
      <c r="N7" s="102"/>
      <c r="O7" t="s">
        <v>53</v>
      </c>
      <c r="P7">
        <v>6</v>
      </c>
    </row>
    <row r="8" spans="1:16" ht="18" x14ac:dyDescent="0.2">
      <c r="A8" t="s">
        <v>53</v>
      </c>
      <c r="B8">
        <v>6</v>
      </c>
      <c r="C8" s="1">
        <f t="shared" si="0"/>
        <v>24</v>
      </c>
      <c r="D8" s="1"/>
      <c r="E8" s="1"/>
      <c r="F8" s="1">
        <f t="shared" si="1"/>
        <v>24</v>
      </c>
      <c r="G8" s="50" t="s">
        <v>90</v>
      </c>
      <c r="H8" s="46">
        <v>13798732</v>
      </c>
      <c r="I8" s="51"/>
      <c r="N8" s="102"/>
      <c r="O8" t="s">
        <v>40</v>
      </c>
      <c r="P8">
        <v>6</v>
      </c>
    </row>
    <row r="9" spans="1:16" ht="18" x14ac:dyDescent="0.2">
      <c r="A9" t="s">
        <v>40</v>
      </c>
      <c r="B9">
        <v>6</v>
      </c>
      <c r="C9" s="1">
        <f t="shared" si="0"/>
        <v>24</v>
      </c>
      <c r="D9" s="1"/>
      <c r="E9" s="1"/>
      <c r="F9" s="1">
        <f t="shared" si="1"/>
        <v>24</v>
      </c>
      <c r="G9" s="50" t="s">
        <v>91</v>
      </c>
      <c r="H9" s="46" t="s">
        <v>92</v>
      </c>
      <c r="I9" s="51"/>
      <c r="N9" s="102"/>
      <c r="O9" t="s">
        <v>16</v>
      </c>
      <c r="P9">
        <v>6</v>
      </c>
    </row>
    <row r="10" spans="1:16" ht="19" thickBot="1" x14ac:dyDescent="0.25">
      <c r="A10" t="s">
        <v>16</v>
      </c>
      <c r="B10">
        <v>6</v>
      </c>
      <c r="C10" s="1">
        <f t="shared" si="0"/>
        <v>24</v>
      </c>
      <c r="D10" s="1"/>
      <c r="E10" s="1"/>
      <c r="F10" s="1">
        <f t="shared" si="1"/>
        <v>24</v>
      </c>
      <c r="G10" s="52" t="s">
        <v>93</v>
      </c>
      <c r="H10" s="53" t="s">
        <v>94</v>
      </c>
      <c r="I10" s="54"/>
      <c r="N10" s="102"/>
      <c r="O10" t="s">
        <v>6</v>
      </c>
      <c r="P10">
        <v>5</v>
      </c>
    </row>
    <row r="11" spans="1:16" ht="18" x14ac:dyDescent="0.2">
      <c r="A11" t="s">
        <v>6</v>
      </c>
      <c r="B11">
        <v>5</v>
      </c>
      <c r="C11" s="1">
        <f t="shared" si="0"/>
        <v>20</v>
      </c>
      <c r="D11" s="1"/>
      <c r="E11" s="1"/>
      <c r="F11" s="1">
        <f t="shared" si="1"/>
        <v>20</v>
      </c>
      <c r="N11" s="102"/>
      <c r="O11" t="s">
        <v>9</v>
      </c>
      <c r="P11">
        <v>5</v>
      </c>
    </row>
    <row r="12" spans="1:16" ht="18" x14ac:dyDescent="0.2">
      <c r="A12" t="s">
        <v>9</v>
      </c>
      <c r="B12">
        <v>5</v>
      </c>
      <c r="C12" s="1">
        <f t="shared" si="0"/>
        <v>20</v>
      </c>
      <c r="D12" s="1"/>
      <c r="E12" s="1"/>
      <c r="F12" s="1">
        <f t="shared" si="1"/>
        <v>20</v>
      </c>
      <c r="N12" s="102"/>
      <c r="O12" t="s">
        <v>35</v>
      </c>
      <c r="P12">
        <v>5</v>
      </c>
    </row>
    <row r="13" spans="1:16" ht="18" x14ac:dyDescent="0.2">
      <c r="A13" t="s">
        <v>35</v>
      </c>
      <c r="B13">
        <v>5</v>
      </c>
      <c r="C13" s="1">
        <f t="shared" si="0"/>
        <v>20</v>
      </c>
      <c r="D13" s="1"/>
      <c r="E13" s="1"/>
      <c r="F13" s="1">
        <f t="shared" si="1"/>
        <v>20</v>
      </c>
      <c r="N13" s="102"/>
      <c r="O13" t="s">
        <v>4</v>
      </c>
      <c r="P13">
        <v>4</v>
      </c>
    </row>
    <row r="14" spans="1:16" ht="18" x14ac:dyDescent="0.2">
      <c r="A14" t="s">
        <v>4</v>
      </c>
      <c r="B14">
        <v>4</v>
      </c>
      <c r="C14" s="1">
        <f t="shared" si="0"/>
        <v>16</v>
      </c>
      <c r="D14" s="1"/>
      <c r="E14" s="1"/>
      <c r="F14" s="1">
        <f t="shared" si="1"/>
        <v>16</v>
      </c>
      <c r="N14" s="102"/>
      <c r="O14" t="s">
        <v>95</v>
      </c>
      <c r="P14">
        <v>4</v>
      </c>
    </row>
    <row r="15" spans="1:16" ht="18" x14ac:dyDescent="0.2">
      <c r="A15" t="s">
        <v>95</v>
      </c>
      <c r="B15">
        <v>4</v>
      </c>
      <c r="C15" s="1">
        <f t="shared" si="0"/>
        <v>16</v>
      </c>
      <c r="D15" s="1"/>
      <c r="E15" s="1"/>
      <c r="F15" s="1">
        <f t="shared" si="1"/>
        <v>16</v>
      </c>
      <c r="N15" s="102"/>
      <c r="O15" t="s">
        <v>22</v>
      </c>
      <c r="P15">
        <v>4</v>
      </c>
    </row>
    <row r="16" spans="1:16" ht="18" x14ac:dyDescent="0.2">
      <c r="A16" t="s">
        <v>22</v>
      </c>
      <c r="B16">
        <v>4</v>
      </c>
      <c r="C16" s="1">
        <f t="shared" si="0"/>
        <v>16</v>
      </c>
      <c r="D16" s="1"/>
      <c r="E16" s="1"/>
      <c r="F16" s="1">
        <f t="shared" si="1"/>
        <v>16</v>
      </c>
      <c r="N16" s="102"/>
      <c r="O16" t="s">
        <v>1</v>
      </c>
      <c r="P16">
        <v>4</v>
      </c>
    </row>
    <row r="17" spans="1:16" ht="18" x14ac:dyDescent="0.2">
      <c r="A17" t="s">
        <v>1</v>
      </c>
      <c r="B17">
        <v>4</v>
      </c>
      <c r="C17" s="1">
        <f t="shared" si="0"/>
        <v>16</v>
      </c>
      <c r="D17" s="1"/>
      <c r="E17" s="1"/>
      <c r="F17" s="1">
        <f t="shared" si="1"/>
        <v>16</v>
      </c>
      <c r="N17" s="102"/>
      <c r="O17" t="s">
        <v>13</v>
      </c>
      <c r="P17">
        <v>4</v>
      </c>
    </row>
    <row r="18" spans="1:16" ht="18" x14ac:dyDescent="0.2">
      <c r="A18" t="s">
        <v>13</v>
      </c>
      <c r="B18">
        <v>4</v>
      </c>
      <c r="C18" s="1">
        <f t="shared" si="0"/>
        <v>16</v>
      </c>
      <c r="D18" s="1"/>
      <c r="E18" s="1"/>
      <c r="F18" s="1">
        <f t="shared" si="1"/>
        <v>16</v>
      </c>
      <c r="N18" s="102"/>
      <c r="O18" t="s">
        <v>15</v>
      </c>
      <c r="P18">
        <v>4</v>
      </c>
    </row>
    <row r="19" spans="1:16" ht="18" x14ac:dyDescent="0.2">
      <c r="A19" t="s">
        <v>15</v>
      </c>
      <c r="B19">
        <v>4</v>
      </c>
      <c r="C19" s="1">
        <f t="shared" si="0"/>
        <v>16</v>
      </c>
      <c r="D19" s="1"/>
      <c r="E19" s="1"/>
      <c r="F19" s="1">
        <f t="shared" si="1"/>
        <v>16</v>
      </c>
      <c r="N19" s="102"/>
      <c r="O19" t="s">
        <v>51</v>
      </c>
      <c r="P19">
        <v>3</v>
      </c>
    </row>
    <row r="20" spans="1:16" ht="18" x14ac:dyDescent="0.2">
      <c r="A20" t="s">
        <v>51</v>
      </c>
      <c r="B20">
        <v>3</v>
      </c>
      <c r="C20" s="1">
        <f t="shared" si="0"/>
        <v>12</v>
      </c>
      <c r="D20" s="1"/>
      <c r="E20" s="1"/>
      <c r="F20" s="1">
        <f t="shared" si="1"/>
        <v>12</v>
      </c>
      <c r="N20" s="102"/>
      <c r="O20" t="s">
        <v>78</v>
      </c>
      <c r="P20">
        <v>3</v>
      </c>
    </row>
    <row r="21" spans="1:16" ht="18" x14ac:dyDescent="0.2">
      <c r="A21" t="s">
        <v>78</v>
      </c>
      <c r="B21">
        <v>3</v>
      </c>
      <c r="C21" s="1">
        <f t="shared" si="0"/>
        <v>12</v>
      </c>
      <c r="D21" s="1"/>
      <c r="E21" s="1"/>
      <c r="F21" s="1">
        <f t="shared" si="1"/>
        <v>12</v>
      </c>
      <c r="N21" s="102"/>
      <c r="O21" t="s">
        <v>17</v>
      </c>
      <c r="P21">
        <v>3</v>
      </c>
    </row>
    <row r="22" spans="1:16" ht="18" x14ac:dyDescent="0.2">
      <c r="A22" t="s">
        <v>17</v>
      </c>
      <c r="B22">
        <v>3</v>
      </c>
      <c r="C22" s="1">
        <f t="shared" si="0"/>
        <v>12</v>
      </c>
      <c r="D22" s="1"/>
      <c r="E22" s="1"/>
      <c r="F22" s="1">
        <f t="shared" si="1"/>
        <v>12</v>
      </c>
      <c r="N22" s="102"/>
      <c r="O22" t="s">
        <v>26</v>
      </c>
      <c r="P22">
        <v>3</v>
      </c>
    </row>
    <row r="23" spans="1:16" ht="18" x14ac:dyDescent="0.2">
      <c r="A23" t="s">
        <v>26</v>
      </c>
      <c r="B23">
        <v>3</v>
      </c>
      <c r="C23" s="1">
        <f t="shared" si="0"/>
        <v>12</v>
      </c>
      <c r="D23" s="1"/>
      <c r="E23" s="1"/>
      <c r="F23" s="1">
        <f t="shared" si="1"/>
        <v>12</v>
      </c>
      <c r="N23" s="102"/>
      <c r="O23" t="s">
        <v>31</v>
      </c>
      <c r="P23">
        <v>3</v>
      </c>
    </row>
    <row r="24" spans="1:16" ht="18" x14ac:dyDescent="0.2">
      <c r="A24" t="s">
        <v>31</v>
      </c>
      <c r="B24">
        <v>3</v>
      </c>
      <c r="C24" s="1">
        <f t="shared" si="0"/>
        <v>12</v>
      </c>
      <c r="D24" s="1"/>
      <c r="E24" s="1"/>
      <c r="F24" s="1">
        <f t="shared" si="1"/>
        <v>12</v>
      </c>
      <c r="N24" s="102"/>
      <c r="O24" t="s">
        <v>25</v>
      </c>
      <c r="P24">
        <v>3</v>
      </c>
    </row>
    <row r="25" spans="1:16" ht="18" x14ac:dyDescent="0.2">
      <c r="A25" t="s">
        <v>25</v>
      </c>
      <c r="B25">
        <v>3</v>
      </c>
      <c r="C25" s="1">
        <f t="shared" si="0"/>
        <v>12</v>
      </c>
      <c r="D25" s="1"/>
      <c r="E25" s="1"/>
      <c r="F25" s="1">
        <f t="shared" si="1"/>
        <v>12</v>
      </c>
      <c r="N25" s="102"/>
      <c r="O25" t="s">
        <v>8</v>
      </c>
      <c r="P25">
        <v>3</v>
      </c>
    </row>
    <row r="26" spans="1:16" ht="18" x14ac:dyDescent="0.2">
      <c r="A26" t="s">
        <v>8</v>
      </c>
      <c r="B26">
        <v>3</v>
      </c>
      <c r="C26" s="1">
        <f t="shared" si="0"/>
        <v>12</v>
      </c>
      <c r="D26" s="1"/>
      <c r="E26" s="1"/>
      <c r="F26" s="1">
        <f t="shared" si="1"/>
        <v>12</v>
      </c>
      <c r="N26" s="102"/>
      <c r="O26" t="s">
        <v>87</v>
      </c>
      <c r="P26">
        <v>3</v>
      </c>
    </row>
    <row r="27" spans="1:16" ht="18" x14ac:dyDescent="0.2">
      <c r="A27" t="s">
        <v>87</v>
      </c>
      <c r="B27">
        <v>3</v>
      </c>
      <c r="C27" s="1">
        <f t="shared" si="0"/>
        <v>12</v>
      </c>
      <c r="D27" s="1"/>
      <c r="E27" s="1"/>
      <c r="F27" s="1">
        <f t="shared" si="1"/>
        <v>12</v>
      </c>
      <c r="N27" s="102"/>
      <c r="O27" t="s">
        <v>86</v>
      </c>
      <c r="P27">
        <v>3</v>
      </c>
    </row>
    <row r="28" spans="1:16" ht="18" x14ac:dyDescent="0.2">
      <c r="A28" t="s">
        <v>86</v>
      </c>
      <c r="B28">
        <v>3</v>
      </c>
      <c r="C28" s="1">
        <f t="shared" si="0"/>
        <v>12</v>
      </c>
      <c r="D28" s="1"/>
      <c r="E28" s="1"/>
      <c r="F28" s="1">
        <f t="shared" si="1"/>
        <v>12</v>
      </c>
      <c r="N28" s="102"/>
      <c r="O28" t="s">
        <v>27</v>
      </c>
      <c r="P28">
        <v>3</v>
      </c>
    </row>
    <row r="29" spans="1:16" ht="18" x14ac:dyDescent="0.2">
      <c r="A29" t="s">
        <v>27</v>
      </c>
      <c r="B29">
        <v>3</v>
      </c>
      <c r="C29" s="1">
        <f t="shared" si="0"/>
        <v>12</v>
      </c>
      <c r="D29" s="1"/>
      <c r="E29" s="1"/>
      <c r="F29" s="1">
        <f t="shared" si="1"/>
        <v>12</v>
      </c>
      <c r="N29" s="102"/>
      <c r="O29" t="s">
        <v>112</v>
      </c>
      <c r="P29">
        <v>2</v>
      </c>
    </row>
    <row r="30" spans="1:16" ht="18" x14ac:dyDescent="0.2">
      <c r="A30" t="s">
        <v>112</v>
      </c>
      <c r="B30">
        <v>2</v>
      </c>
      <c r="C30" s="1">
        <f t="shared" si="0"/>
        <v>8</v>
      </c>
      <c r="D30" s="1"/>
      <c r="E30" s="1"/>
      <c r="F30" s="1">
        <f t="shared" si="1"/>
        <v>8</v>
      </c>
      <c r="N30" s="102"/>
      <c r="O30" t="s">
        <v>30</v>
      </c>
      <c r="P30">
        <v>2</v>
      </c>
    </row>
    <row r="31" spans="1:16" ht="18" x14ac:dyDescent="0.2">
      <c r="A31" t="s">
        <v>30</v>
      </c>
      <c r="B31">
        <v>2</v>
      </c>
      <c r="C31" s="1">
        <f t="shared" si="0"/>
        <v>8</v>
      </c>
      <c r="D31" s="1"/>
      <c r="E31" s="1"/>
      <c r="F31" s="1">
        <f t="shared" si="1"/>
        <v>8</v>
      </c>
      <c r="N31" s="102"/>
      <c r="O31" t="s">
        <v>12</v>
      </c>
      <c r="P31">
        <v>2</v>
      </c>
    </row>
    <row r="32" spans="1:16" ht="18" x14ac:dyDescent="0.2">
      <c r="A32" t="s">
        <v>12</v>
      </c>
      <c r="B32">
        <v>2</v>
      </c>
      <c r="C32" s="1">
        <f t="shared" si="0"/>
        <v>8</v>
      </c>
      <c r="D32" s="1"/>
      <c r="E32" s="1"/>
      <c r="F32" s="1">
        <f t="shared" si="1"/>
        <v>8</v>
      </c>
      <c r="N32" s="102"/>
      <c r="O32" t="s">
        <v>55</v>
      </c>
      <c r="P32">
        <v>2</v>
      </c>
    </row>
    <row r="33" spans="1:16" ht="18" x14ac:dyDescent="0.2">
      <c r="A33" t="s">
        <v>55</v>
      </c>
      <c r="B33">
        <v>2</v>
      </c>
      <c r="C33" s="1">
        <f t="shared" si="0"/>
        <v>8</v>
      </c>
      <c r="D33" s="1"/>
      <c r="E33" s="1"/>
      <c r="F33" s="1">
        <f t="shared" si="1"/>
        <v>8</v>
      </c>
      <c r="N33" s="102"/>
      <c r="O33" t="s">
        <v>117</v>
      </c>
      <c r="P33">
        <v>2</v>
      </c>
    </row>
    <row r="34" spans="1:16" ht="18" x14ac:dyDescent="0.2">
      <c r="A34" t="s">
        <v>117</v>
      </c>
      <c r="B34">
        <v>2</v>
      </c>
      <c r="C34" s="1">
        <f t="shared" si="0"/>
        <v>8</v>
      </c>
      <c r="D34" s="1"/>
      <c r="E34" s="1"/>
      <c r="F34" s="1">
        <f t="shared" si="1"/>
        <v>8</v>
      </c>
      <c r="N34" s="102"/>
      <c r="O34" t="s">
        <v>42</v>
      </c>
      <c r="P34">
        <v>2</v>
      </c>
    </row>
    <row r="35" spans="1:16" ht="18" x14ac:dyDescent="0.2">
      <c r="A35" t="s">
        <v>42</v>
      </c>
      <c r="B35">
        <v>2</v>
      </c>
      <c r="C35" s="1">
        <f t="shared" si="0"/>
        <v>8</v>
      </c>
      <c r="D35" s="1"/>
      <c r="E35" s="1"/>
      <c r="F35" s="1">
        <f t="shared" si="1"/>
        <v>8</v>
      </c>
      <c r="N35" s="102"/>
      <c r="O35" t="s">
        <v>39</v>
      </c>
      <c r="P35">
        <v>2</v>
      </c>
    </row>
    <row r="36" spans="1:16" ht="18" x14ac:dyDescent="0.2">
      <c r="A36" t="s">
        <v>39</v>
      </c>
      <c r="B36">
        <v>2</v>
      </c>
      <c r="C36" s="1">
        <f t="shared" si="0"/>
        <v>8</v>
      </c>
      <c r="D36" s="1"/>
      <c r="E36" s="1"/>
      <c r="F36" s="1">
        <f t="shared" si="1"/>
        <v>8</v>
      </c>
      <c r="N36" s="102"/>
      <c r="O36" t="s">
        <v>46</v>
      </c>
      <c r="P36">
        <v>2</v>
      </c>
    </row>
    <row r="37" spans="1:16" ht="13" customHeight="1" x14ac:dyDescent="0.2">
      <c r="A37" t="s">
        <v>46</v>
      </c>
      <c r="B37">
        <v>2</v>
      </c>
      <c r="C37" s="1">
        <f t="shared" si="0"/>
        <v>8</v>
      </c>
      <c r="D37" s="1"/>
      <c r="E37" s="1"/>
      <c r="F37" s="1">
        <f t="shared" si="1"/>
        <v>8</v>
      </c>
      <c r="N37" s="102"/>
      <c r="O37" t="s">
        <v>97</v>
      </c>
      <c r="P37">
        <v>2</v>
      </c>
    </row>
    <row r="38" spans="1:16" ht="18" x14ac:dyDescent="0.2">
      <c r="A38" t="s">
        <v>97</v>
      </c>
      <c r="B38">
        <v>2</v>
      </c>
      <c r="C38" s="1">
        <f t="shared" si="0"/>
        <v>8</v>
      </c>
      <c r="D38" s="1"/>
      <c r="E38" s="1"/>
      <c r="F38" s="1">
        <f t="shared" si="1"/>
        <v>8</v>
      </c>
      <c r="N38" s="102"/>
      <c r="O38" t="s">
        <v>10</v>
      </c>
      <c r="P38">
        <v>2</v>
      </c>
    </row>
    <row r="39" spans="1:16" ht="18" x14ac:dyDescent="0.2">
      <c r="A39" t="s">
        <v>10</v>
      </c>
      <c r="B39">
        <v>2</v>
      </c>
      <c r="C39" s="1">
        <f t="shared" si="0"/>
        <v>8</v>
      </c>
      <c r="D39" s="1"/>
      <c r="E39" s="1"/>
      <c r="F39" s="1">
        <f t="shared" si="1"/>
        <v>8</v>
      </c>
      <c r="N39" s="102"/>
      <c r="O39" t="s">
        <v>33</v>
      </c>
      <c r="P39">
        <v>2</v>
      </c>
    </row>
    <row r="40" spans="1:16" ht="18" x14ac:dyDescent="0.2">
      <c r="A40" t="s">
        <v>33</v>
      </c>
      <c r="B40">
        <v>2</v>
      </c>
      <c r="C40" s="1">
        <f t="shared" si="0"/>
        <v>8</v>
      </c>
      <c r="D40" s="1"/>
      <c r="E40" s="1"/>
      <c r="F40" s="1">
        <f t="shared" si="1"/>
        <v>8</v>
      </c>
      <c r="N40" s="102"/>
      <c r="O40" t="s">
        <v>75</v>
      </c>
      <c r="P40">
        <v>2</v>
      </c>
    </row>
    <row r="41" spans="1:16" ht="18" x14ac:dyDescent="0.2">
      <c r="A41" t="s">
        <v>75</v>
      </c>
      <c r="B41">
        <v>2</v>
      </c>
      <c r="C41" s="1">
        <f t="shared" si="0"/>
        <v>8</v>
      </c>
      <c r="D41" s="1"/>
      <c r="E41" s="1"/>
      <c r="F41" s="1">
        <f t="shared" si="1"/>
        <v>8</v>
      </c>
      <c r="N41" s="102"/>
      <c r="O41" t="s">
        <v>14</v>
      </c>
      <c r="P41">
        <v>2</v>
      </c>
    </row>
    <row r="42" spans="1:16" ht="18" x14ac:dyDescent="0.2">
      <c r="A42" t="s">
        <v>14</v>
      </c>
      <c r="B42">
        <v>2</v>
      </c>
      <c r="C42" s="1">
        <f t="shared" si="0"/>
        <v>8</v>
      </c>
      <c r="D42" s="1"/>
      <c r="E42" s="1"/>
      <c r="F42" s="1">
        <f t="shared" si="1"/>
        <v>8</v>
      </c>
      <c r="N42" s="102"/>
      <c r="O42" t="s">
        <v>113</v>
      </c>
      <c r="P42">
        <v>2</v>
      </c>
    </row>
    <row r="43" spans="1:16" ht="18" x14ac:dyDescent="0.2">
      <c r="A43" t="s">
        <v>113</v>
      </c>
      <c r="B43">
        <v>2</v>
      </c>
      <c r="C43" s="1">
        <f t="shared" si="0"/>
        <v>8</v>
      </c>
      <c r="D43" s="1"/>
      <c r="E43" s="1"/>
      <c r="F43" s="1">
        <f t="shared" si="1"/>
        <v>8</v>
      </c>
      <c r="N43" s="102"/>
      <c r="O43" t="s">
        <v>28</v>
      </c>
      <c r="P43">
        <v>2</v>
      </c>
    </row>
    <row r="44" spans="1:16" ht="18" x14ac:dyDescent="0.2">
      <c r="A44" t="s">
        <v>28</v>
      </c>
      <c r="B44">
        <v>2</v>
      </c>
      <c r="C44" s="1">
        <f t="shared" si="0"/>
        <v>8</v>
      </c>
      <c r="D44" s="1"/>
      <c r="E44" s="1"/>
      <c r="F44" s="1">
        <f t="shared" si="1"/>
        <v>8</v>
      </c>
      <c r="N44" s="102"/>
      <c r="O44" t="s">
        <v>38</v>
      </c>
      <c r="P44">
        <v>2</v>
      </c>
    </row>
    <row r="45" spans="1:16" ht="18" x14ac:dyDescent="0.2">
      <c r="A45" t="s">
        <v>38</v>
      </c>
      <c r="B45">
        <v>2</v>
      </c>
      <c r="C45" s="1">
        <f t="shared" si="0"/>
        <v>8</v>
      </c>
      <c r="D45" s="1"/>
      <c r="E45" s="1"/>
      <c r="F45" s="1">
        <f t="shared" si="1"/>
        <v>8</v>
      </c>
      <c r="N45" s="102"/>
      <c r="O45" t="s">
        <v>129</v>
      </c>
      <c r="P45">
        <v>2</v>
      </c>
    </row>
    <row r="46" spans="1:16" ht="18" x14ac:dyDescent="0.2">
      <c r="A46" t="s">
        <v>129</v>
      </c>
      <c r="B46">
        <v>2</v>
      </c>
      <c r="C46" s="1">
        <f t="shared" si="0"/>
        <v>8</v>
      </c>
      <c r="D46" s="1"/>
      <c r="E46" s="1"/>
      <c r="F46" s="1">
        <f t="shared" si="1"/>
        <v>8</v>
      </c>
      <c r="N46" s="102"/>
      <c r="O46" t="s">
        <v>80</v>
      </c>
      <c r="P46">
        <v>1</v>
      </c>
    </row>
    <row r="47" spans="1:16" ht="18" x14ac:dyDescent="0.2">
      <c r="A47" t="s">
        <v>80</v>
      </c>
      <c r="B47">
        <v>1</v>
      </c>
      <c r="C47" s="1">
        <f t="shared" si="0"/>
        <v>4</v>
      </c>
      <c r="D47" s="1"/>
      <c r="E47" s="1"/>
      <c r="F47" s="1">
        <f t="shared" si="1"/>
        <v>4</v>
      </c>
      <c r="N47" s="102"/>
      <c r="O47" t="s">
        <v>36</v>
      </c>
      <c r="P47">
        <v>1</v>
      </c>
    </row>
    <row r="48" spans="1:16" ht="18" x14ac:dyDescent="0.2">
      <c r="A48" t="s">
        <v>36</v>
      </c>
      <c r="B48">
        <v>1</v>
      </c>
      <c r="C48" s="1">
        <f t="shared" si="0"/>
        <v>4</v>
      </c>
      <c r="D48" s="1"/>
      <c r="E48" s="1"/>
      <c r="F48" s="1">
        <f t="shared" si="1"/>
        <v>4</v>
      </c>
      <c r="N48" s="102"/>
      <c r="O48" t="s">
        <v>131</v>
      </c>
      <c r="P48">
        <v>1</v>
      </c>
    </row>
    <row r="49" spans="1:16" ht="18" x14ac:dyDescent="0.2">
      <c r="A49" t="s">
        <v>131</v>
      </c>
      <c r="B49">
        <v>1</v>
      </c>
      <c r="C49" s="1">
        <f t="shared" si="0"/>
        <v>4</v>
      </c>
      <c r="D49" s="1"/>
      <c r="E49" s="1"/>
      <c r="F49" s="1">
        <f t="shared" si="1"/>
        <v>4</v>
      </c>
      <c r="N49" s="102"/>
      <c r="O49" t="s">
        <v>62</v>
      </c>
      <c r="P49">
        <v>1</v>
      </c>
    </row>
    <row r="50" spans="1:16" ht="18" x14ac:dyDescent="0.2">
      <c r="A50" t="s">
        <v>62</v>
      </c>
      <c r="B50">
        <v>1</v>
      </c>
      <c r="C50" s="1">
        <f t="shared" si="0"/>
        <v>4</v>
      </c>
      <c r="D50" s="1"/>
      <c r="E50" s="1"/>
      <c r="F50" s="1">
        <f t="shared" si="1"/>
        <v>4</v>
      </c>
      <c r="N50" s="102"/>
      <c r="O50" t="s">
        <v>50</v>
      </c>
      <c r="P50">
        <v>1</v>
      </c>
    </row>
    <row r="51" spans="1:16" ht="18" x14ac:dyDescent="0.2">
      <c r="A51" t="s">
        <v>50</v>
      </c>
      <c r="B51">
        <v>1</v>
      </c>
      <c r="C51" s="1">
        <f t="shared" si="0"/>
        <v>4</v>
      </c>
      <c r="D51" s="1"/>
      <c r="E51" s="1"/>
      <c r="F51" s="1">
        <f t="shared" si="1"/>
        <v>4</v>
      </c>
      <c r="N51" s="102"/>
      <c r="O51" t="s">
        <v>3</v>
      </c>
      <c r="P51">
        <v>1</v>
      </c>
    </row>
    <row r="52" spans="1:16" ht="18" x14ac:dyDescent="0.2">
      <c r="A52" t="s">
        <v>3</v>
      </c>
      <c r="B52">
        <v>1</v>
      </c>
      <c r="C52" s="1">
        <f t="shared" si="0"/>
        <v>4</v>
      </c>
      <c r="D52" s="1"/>
      <c r="E52" s="1"/>
      <c r="F52" s="1">
        <f t="shared" si="1"/>
        <v>4</v>
      </c>
      <c r="N52" s="102"/>
      <c r="O52" t="s">
        <v>76</v>
      </c>
      <c r="P52">
        <v>1</v>
      </c>
    </row>
    <row r="53" spans="1:16" ht="18" x14ac:dyDescent="0.2">
      <c r="A53" t="s">
        <v>76</v>
      </c>
      <c r="B53">
        <v>1</v>
      </c>
      <c r="C53" s="1">
        <f t="shared" si="0"/>
        <v>4</v>
      </c>
      <c r="D53" s="1"/>
      <c r="E53" s="1"/>
      <c r="F53" s="1">
        <f t="shared" si="1"/>
        <v>4</v>
      </c>
      <c r="N53" s="102"/>
      <c r="O53" t="s">
        <v>85</v>
      </c>
      <c r="P53">
        <v>1</v>
      </c>
    </row>
    <row r="54" spans="1:16" ht="18" x14ac:dyDescent="0.2">
      <c r="A54" t="s">
        <v>85</v>
      </c>
      <c r="B54">
        <v>1</v>
      </c>
      <c r="C54" s="1">
        <f t="shared" si="0"/>
        <v>4</v>
      </c>
      <c r="D54" s="1"/>
      <c r="E54" s="1"/>
      <c r="F54" s="1">
        <f t="shared" si="1"/>
        <v>4</v>
      </c>
      <c r="N54" s="102"/>
      <c r="O54" t="s">
        <v>132</v>
      </c>
      <c r="P54">
        <v>1</v>
      </c>
    </row>
    <row r="55" spans="1:16" ht="18" x14ac:dyDescent="0.2">
      <c r="A55" t="s">
        <v>132</v>
      </c>
      <c r="B55">
        <v>1</v>
      </c>
      <c r="C55" s="1">
        <f t="shared" si="0"/>
        <v>4</v>
      </c>
      <c r="D55" s="1"/>
      <c r="E55" s="1"/>
      <c r="F55" s="1">
        <f t="shared" si="1"/>
        <v>4</v>
      </c>
      <c r="N55" s="102"/>
      <c r="O55" t="s">
        <v>89</v>
      </c>
      <c r="P55">
        <v>1</v>
      </c>
    </row>
    <row r="56" spans="1:16" ht="18" x14ac:dyDescent="0.2">
      <c r="A56" t="s">
        <v>89</v>
      </c>
      <c r="B56">
        <v>1</v>
      </c>
      <c r="C56" s="1">
        <f t="shared" si="0"/>
        <v>4</v>
      </c>
      <c r="D56" s="1"/>
      <c r="E56" s="1"/>
      <c r="F56" s="1">
        <f t="shared" si="1"/>
        <v>4</v>
      </c>
      <c r="N56" s="102"/>
      <c r="O56" t="s">
        <v>133</v>
      </c>
      <c r="P56">
        <v>1</v>
      </c>
    </row>
    <row r="57" spans="1:16" ht="18" x14ac:dyDescent="0.2">
      <c r="A57" t="s">
        <v>133</v>
      </c>
      <c r="B57">
        <v>1</v>
      </c>
      <c r="C57" s="1">
        <f t="shared" si="0"/>
        <v>4</v>
      </c>
      <c r="D57" s="1"/>
      <c r="E57" s="1"/>
      <c r="F57" s="1">
        <f t="shared" si="1"/>
        <v>4</v>
      </c>
      <c r="N57" s="102"/>
      <c r="O57" t="s">
        <v>11</v>
      </c>
      <c r="P57">
        <v>1</v>
      </c>
    </row>
    <row r="58" spans="1:16" ht="18" x14ac:dyDescent="0.2">
      <c r="A58" t="s">
        <v>11</v>
      </c>
      <c r="B58">
        <v>1</v>
      </c>
      <c r="C58" s="1">
        <f t="shared" si="0"/>
        <v>4</v>
      </c>
      <c r="D58" s="1"/>
      <c r="E58" s="1"/>
      <c r="F58" s="1">
        <f t="shared" si="1"/>
        <v>4</v>
      </c>
      <c r="N58" s="102"/>
      <c r="O58" t="s">
        <v>56</v>
      </c>
      <c r="P58">
        <v>1</v>
      </c>
    </row>
    <row r="59" spans="1:16" ht="18" x14ac:dyDescent="0.2">
      <c r="A59" t="s">
        <v>56</v>
      </c>
      <c r="B59">
        <v>1</v>
      </c>
      <c r="C59" s="1">
        <f t="shared" si="0"/>
        <v>4</v>
      </c>
      <c r="D59" s="1"/>
      <c r="E59" s="1"/>
      <c r="F59" s="1">
        <f t="shared" si="1"/>
        <v>4</v>
      </c>
      <c r="N59" s="102"/>
      <c r="O59" t="s">
        <v>130</v>
      </c>
      <c r="P59">
        <v>1</v>
      </c>
    </row>
    <row r="60" spans="1:16" ht="18" x14ac:dyDescent="0.2">
      <c r="A60" t="s">
        <v>130</v>
      </c>
      <c r="B60">
        <v>1</v>
      </c>
      <c r="C60" s="1">
        <f t="shared" si="0"/>
        <v>4</v>
      </c>
      <c r="D60" s="1"/>
      <c r="F60" s="1">
        <f t="shared" si="1"/>
        <v>4</v>
      </c>
      <c r="N60" s="102"/>
      <c r="O60" t="s">
        <v>24</v>
      </c>
      <c r="P60">
        <v>1</v>
      </c>
    </row>
    <row r="61" spans="1:16" ht="18" x14ac:dyDescent="0.2">
      <c r="A61" t="s">
        <v>24</v>
      </c>
      <c r="B61">
        <v>1</v>
      </c>
      <c r="C61" s="1">
        <f t="shared" si="0"/>
        <v>4</v>
      </c>
      <c r="D61" s="1"/>
      <c r="F61" s="1">
        <f t="shared" si="1"/>
        <v>4</v>
      </c>
      <c r="N61" s="102"/>
      <c r="O61" t="s">
        <v>5</v>
      </c>
      <c r="P61">
        <v>1</v>
      </c>
    </row>
    <row r="62" spans="1:16" ht="18" x14ac:dyDescent="0.2">
      <c r="A62" t="s">
        <v>5</v>
      </c>
      <c r="B62">
        <v>1</v>
      </c>
      <c r="C62" s="1">
        <f t="shared" si="0"/>
        <v>4</v>
      </c>
      <c r="D62" s="1"/>
      <c r="F62" s="1">
        <f t="shared" si="1"/>
        <v>4</v>
      </c>
      <c r="N62" s="102"/>
    </row>
    <row r="63" spans="1:16" ht="18" x14ac:dyDescent="0.2">
      <c r="B63"/>
      <c r="C63" s="1"/>
      <c r="D63" s="1"/>
      <c r="F63" s="1"/>
      <c r="N63" s="102"/>
    </row>
    <row r="64" spans="1:16" ht="18" x14ac:dyDescent="0.2">
      <c r="B64"/>
      <c r="C64" s="1"/>
      <c r="D64" s="1"/>
      <c r="F64" s="1"/>
      <c r="N64" s="102"/>
    </row>
    <row r="65" spans="3:14" ht="18" x14ac:dyDescent="0.2">
      <c r="C65" s="1"/>
      <c r="D65" s="1"/>
      <c r="F65" s="1"/>
      <c r="N65" s="102"/>
    </row>
    <row r="66" spans="3:14" ht="18" x14ac:dyDescent="0.2">
      <c r="C66" s="1"/>
      <c r="D66" s="1"/>
      <c r="F66" s="1"/>
      <c r="N66" s="102"/>
    </row>
    <row r="67" spans="3:14" ht="18" x14ac:dyDescent="0.2">
      <c r="C67" s="1"/>
      <c r="D67" s="1"/>
      <c r="F67" s="1"/>
      <c r="N67" s="102"/>
    </row>
    <row r="68" spans="3:14" x14ac:dyDescent="0.2">
      <c r="C68" s="1"/>
      <c r="D68" s="1"/>
      <c r="F68" s="1"/>
    </row>
    <row r="69" spans="3:14" x14ac:dyDescent="0.2">
      <c r="C69" s="1"/>
      <c r="D69" s="1"/>
      <c r="F69" s="1"/>
    </row>
    <row r="70" spans="3:14" x14ac:dyDescent="0.2">
      <c r="C70" s="1"/>
      <c r="D70" s="1"/>
      <c r="F70" s="1"/>
    </row>
    <row r="71" spans="3:14" x14ac:dyDescent="0.2">
      <c r="C71" s="1"/>
      <c r="D71" s="1"/>
      <c r="F71" s="1"/>
    </row>
    <row r="72" spans="3:14" x14ac:dyDescent="0.2">
      <c r="C72" s="1"/>
      <c r="D72" s="1"/>
      <c r="F72" s="1"/>
    </row>
    <row r="73" spans="3:14" x14ac:dyDescent="0.2">
      <c r="C73" s="1"/>
      <c r="D73" s="1"/>
      <c r="F73" s="1"/>
    </row>
    <row r="74" spans="3:14" x14ac:dyDescent="0.2">
      <c r="C74" s="1"/>
      <c r="D74" s="1"/>
      <c r="F74" s="1"/>
    </row>
    <row r="75" spans="3:14" x14ac:dyDescent="0.2">
      <c r="C75" s="1"/>
      <c r="D75" s="1"/>
      <c r="F75" s="1"/>
    </row>
    <row r="76" spans="3:14" x14ac:dyDescent="0.2">
      <c r="C76" s="1"/>
      <c r="D76" s="1"/>
      <c r="F76" s="1"/>
    </row>
    <row r="77" spans="3:14" x14ac:dyDescent="0.2">
      <c r="C77" s="1"/>
      <c r="D77" s="1"/>
      <c r="F77" s="1"/>
    </row>
    <row r="78" spans="3:14" x14ac:dyDescent="0.2">
      <c r="C78" s="1"/>
      <c r="D78" s="1"/>
      <c r="F78" s="1"/>
    </row>
    <row r="79" spans="3:14" x14ac:dyDescent="0.2">
      <c r="C79" s="1"/>
      <c r="D79" s="1"/>
      <c r="F79" s="1"/>
    </row>
    <row r="80" spans="3:14" x14ac:dyDescent="0.2">
      <c r="C80" s="1"/>
      <c r="D80" s="1"/>
      <c r="F80" s="1"/>
    </row>
    <row r="81" spans="3:6" x14ac:dyDescent="0.2">
      <c r="C81" s="1"/>
      <c r="D81" s="1"/>
      <c r="F81" s="1"/>
    </row>
    <row r="82" spans="3:6" x14ac:dyDescent="0.2">
      <c r="C82" s="1"/>
      <c r="D82" s="1"/>
      <c r="F82" s="1"/>
    </row>
    <row r="83" spans="3:6" x14ac:dyDescent="0.2">
      <c r="C83" s="1"/>
      <c r="D83" s="1"/>
      <c r="F83" s="1"/>
    </row>
    <row r="84" spans="3:6" x14ac:dyDescent="0.2">
      <c r="C84" s="1"/>
      <c r="D84" s="1"/>
      <c r="F84" s="1"/>
    </row>
    <row r="85" spans="3:6" x14ac:dyDescent="0.2">
      <c r="C85" s="1"/>
      <c r="D85" s="1"/>
      <c r="F85" s="1"/>
    </row>
    <row r="86" spans="3:6" x14ac:dyDescent="0.2">
      <c r="C86" s="1"/>
      <c r="D86" s="1"/>
      <c r="F86" s="1"/>
    </row>
    <row r="87" spans="3:6" x14ac:dyDescent="0.2">
      <c r="C87" s="1"/>
      <c r="D87" s="1"/>
      <c r="F87" s="1"/>
    </row>
    <row r="88" spans="3:6" x14ac:dyDescent="0.2">
      <c r="C88" s="1"/>
      <c r="D88" s="1"/>
      <c r="F88" s="1"/>
    </row>
    <row r="89" spans="3:6" x14ac:dyDescent="0.2">
      <c r="C89" s="1"/>
      <c r="D89" s="1"/>
      <c r="F89" s="1"/>
    </row>
    <row r="90" spans="3:6" x14ac:dyDescent="0.2">
      <c r="C90" s="1"/>
      <c r="D90" s="1"/>
      <c r="F90" s="1"/>
    </row>
    <row r="91" spans="3:6" x14ac:dyDescent="0.2">
      <c r="C91" s="1"/>
      <c r="D91" s="1"/>
      <c r="F91" s="1"/>
    </row>
    <row r="92" spans="3:6" x14ac:dyDescent="0.2">
      <c r="C92" s="1"/>
      <c r="D92" s="1"/>
      <c r="F92" s="1"/>
    </row>
    <row r="93" spans="3:6" x14ac:dyDescent="0.2">
      <c r="C93" s="1"/>
      <c r="D93" s="1"/>
      <c r="F93" s="1"/>
    </row>
    <row r="94" spans="3:6" x14ac:dyDescent="0.2">
      <c r="C94" s="1"/>
      <c r="D94" s="1"/>
      <c r="F94" s="1"/>
    </row>
    <row r="95" spans="3:6" x14ac:dyDescent="0.2">
      <c r="C95" s="1"/>
      <c r="D95" s="1"/>
      <c r="F95" s="1"/>
    </row>
    <row r="96" spans="3:6" x14ac:dyDescent="0.2">
      <c r="C96" s="1"/>
      <c r="D96" s="1"/>
      <c r="F96" s="1"/>
    </row>
    <row r="97" spans="3:6" x14ac:dyDescent="0.2">
      <c r="C97" s="1"/>
      <c r="D97" s="1"/>
      <c r="F97" s="1"/>
    </row>
    <row r="98" spans="3:6" x14ac:dyDescent="0.2">
      <c r="C98" s="1"/>
      <c r="D98" s="1"/>
      <c r="F98" s="1"/>
    </row>
    <row r="99" spans="3:6" x14ac:dyDescent="0.2">
      <c r="C99" s="1"/>
      <c r="D99" s="1"/>
      <c r="F99" s="1"/>
    </row>
    <row r="100" spans="3:6" x14ac:dyDescent="0.2">
      <c r="C100" s="1"/>
      <c r="D100" s="1"/>
      <c r="F100" s="1"/>
    </row>
    <row r="101" spans="3:6" x14ac:dyDescent="0.2">
      <c r="C101" s="1"/>
      <c r="D101" s="1"/>
      <c r="F101" s="1"/>
    </row>
  </sheetData>
  <sortState ref="O1:P101">
    <sortCondition descending="1" ref="P1:P101"/>
  </sortState>
  <pageMargins left="0.7" right="0.7" top="0.78740157499999996" bottom="0.78740157499999996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8"/>
  <sheetViews>
    <sheetView topLeftCell="A72" workbookViewId="0">
      <selection sqref="A1:A88"/>
    </sheetView>
  </sheetViews>
  <sheetFormatPr baseColWidth="10" defaultRowHeight="15" x14ac:dyDescent="0.2"/>
  <sheetData>
    <row r="1" spans="1:1" x14ac:dyDescent="0.2">
      <c r="A1" t="s">
        <v>25</v>
      </c>
    </row>
    <row r="2" spans="1:1" x14ac:dyDescent="0.2">
      <c r="A2" t="s">
        <v>0</v>
      </c>
    </row>
    <row r="3" spans="1:1" x14ac:dyDescent="0.2">
      <c r="A3" t="s">
        <v>32</v>
      </c>
    </row>
    <row r="4" spans="1:1" x14ac:dyDescent="0.2">
      <c r="A4" t="s">
        <v>16</v>
      </c>
    </row>
    <row r="5" spans="1:1" x14ac:dyDescent="0.2">
      <c r="A5" t="s">
        <v>12</v>
      </c>
    </row>
    <row r="6" spans="1:1" x14ac:dyDescent="0.2">
      <c r="A6" t="s">
        <v>2</v>
      </c>
    </row>
    <row r="7" spans="1:1" x14ac:dyDescent="0.2">
      <c r="A7" t="s">
        <v>128</v>
      </c>
    </row>
    <row r="8" spans="1:1" x14ac:dyDescent="0.2">
      <c r="A8" t="s">
        <v>1</v>
      </c>
    </row>
    <row r="9" spans="1:1" x14ac:dyDescent="0.2">
      <c r="A9" t="s">
        <v>6</v>
      </c>
    </row>
    <row r="10" spans="1:1" x14ac:dyDescent="0.2">
      <c r="A10" t="s">
        <v>112</v>
      </c>
    </row>
    <row r="11" spans="1:1" x14ac:dyDescent="0.2">
      <c r="A11" t="s">
        <v>9</v>
      </c>
    </row>
    <row r="12" spans="1:1" x14ac:dyDescent="0.2">
      <c r="A12" t="s">
        <v>15</v>
      </c>
    </row>
    <row r="13" spans="1:1" x14ac:dyDescent="0.2">
      <c r="A13" t="s">
        <v>10</v>
      </c>
    </row>
    <row r="14" spans="1:1" x14ac:dyDescent="0.2">
      <c r="A14" t="s">
        <v>75</v>
      </c>
    </row>
    <row r="15" spans="1:1" x14ac:dyDescent="0.2">
      <c r="A15" t="s">
        <v>7</v>
      </c>
    </row>
    <row r="16" spans="1:1" x14ac:dyDescent="0.2">
      <c r="A16" t="s">
        <v>35</v>
      </c>
    </row>
    <row r="17" spans="1:1" x14ac:dyDescent="0.2">
      <c r="A17" t="s">
        <v>5</v>
      </c>
    </row>
    <row r="18" spans="1:1" x14ac:dyDescent="0.2">
      <c r="A18" t="s">
        <v>26</v>
      </c>
    </row>
    <row r="19" spans="1:1" x14ac:dyDescent="0.2">
      <c r="A19" t="s">
        <v>4</v>
      </c>
    </row>
    <row r="20" spans="1:1" x14ac:dyDescent="0.2">
      <c r="A20" t="s">
        <v>17</v>
      </c>
    </row>
    <row r="21" spans="1:1" x14ac:dyDescent="0.2">
      <c r="A21" t="s">
        <v>21</v>
      </c>
    </row>
    <row r="22" spans="1:1" x14ac:dyDescent="0.2">
      <c r="A22" t="s">
        <v>95</v>
      </c>
    </row>
    <row r="23" spans="1:1" x14ac:dyDescent="0.2">
      <c r="A23" t="s">
        <v>127</v>
      </c>
    </row>
    <row r="24" spans="1:1" x14ac:dyDescent="0.2">
      <c r="A24" t="s">
        <v>27</v>
      </c>
    </row>
    <row r="25" spans="1:1" x14ac:dyDescent="0.2">
      <c r="A25" t="s">
        <v>22</v>
      </c>
    </row>
    <row r="26" spans="1:1" x14ac:dyDescent="0.2">
      <c r="A26" t="s">
        <v>8</v>
      </c>
    </row>
    <row r="27" spans="1:1" x14ac:dyDescent="0.2">
      <c r="A27" t="s">
        <v>51</v>
      </c>
    </row>
    <row r="28" spans="1:1" x14ac:dyDescent="0.2">
      <c r="A28" t="s">
        <v>13</v>
      </c>
    </row>
    <row r="29" spans="1:1" x14ac:dyDescent="0.2">
      <c r="A29" t="s">
        <v>53</v>
      </c>
    </row>
    <row r="30" spans="1:1" x14ac:dyDescent="0.2">
      <c r="A30" s="92" t="s">
        <v>3</v>
      </c>
    </row>
    <row r="31" spans="1:1" x14ac:dyDescent="0.2">
      <c r="A31" t="s">
        <v>40</v>
      </c>
    </row>
    <row r="32" spans="1:1" x14ac:dyDescent="0.2">
      <c r="A32" t="s">
        <v>33</v>
      </c>
    </row>
    <row r="33" spans="1:1" x14ac:dyDescent="0.2">
      <c r="A33" t="s">
        <v>23</v>
      </c>
    </row>
    <row r="34" spans="1:1" x14ac:dyDescent="0.2">
      <c r="A34" t="s">
        <v>24</v>
      </c>
    </row>
    <row r="35" spans="1:1" x14ac:dyDescent="0.2">
      <c r="A35" s="92" t="s">
        <v>14</v>
      </c>
    </row>
    <row r="36" spans="1:1" x14ac:dyDescent="0.2">
      <c r="A36" t="s">
        <v>38</v>
      </c>
    </row>
    <row r="37" spans="1:1" x14ac:dyDescent="0.2">
      <c r="A37" s="92" t="s">
        <v>29</v>
      </c>
    </row>
    <row r="38" spans="1:1" x14ac:dyDescent="0.2">
      <c r="A38" t="s">
        <v>11</v>
      </c>
    </row>
    <row r="39" spans="1:1" x14ac:dyDescent="0.2">
      <c r="A39" s="92" t="s">
        <v>31</v>
      </c>
    </row>
    <row r="40" spans="1:1" x14ac:dyDescent="0.2">
      <c r="A40" t="s">
        <v>18</v>
      </c>
    </row>
    <row r="41" spans="1:1" x14ac:dyDescent="0.2">
      <c r="A41" t="s">
        <v>20</v>
      </c>
    </row>
    <row r="42" spans="1:1" x14ac:dyDescent="0.2">
      <c r="A42" s="92" t="s">
        <v>52</v>
      </c>
    </row>
    <row r="43" spans="1:1" x14ac:dyDescent="0.2">
      <c r="A43" s="92" t="s">
        <v>28</v>
      </c>
    </row>
    <row r="44" spans="1:1" x14ac:dyDescent="0.2">
      <c r="A44" t="s">
        <v>55</v>
      </c>
    </row>
    <row r="45" spans="1:1" x14ac:dyDescent="0.2">
      <c r="A45" s="92" t="s">
        <v>50</v>
      </c>
    </row>
    <row r="46" spans="1:1" x14ac:dyDescent="0.2">
      <c r="A46" t="s">
        <v>39</v>
      </c>
    </row>
    <row r="47" spans="1:1" x14ac:dyDescent="0.2">
      <c r="A47" s="92" t="s">
        <v>42</v>
      </c>
    </row>
    <row r="48" spans="1:1" x14ac:dyDescent="0.2">
      <c r="A48" t="s">
        <v>34</v>
      </c>
    </row>
    <row r="49" spans="1:1" x14ac:dyDescent="0.2">
      <c r="A49" s="92" t="s">
        <v>36</v>
      </c>
    </row>
    <row r="50" spans="1:1" x14ac:dyDescent="0.2">
      <c r="A50" t="s">
        <v>63</v>
      </c>
    </row>
    <row r="51" spans="1:1" x14ac:dyDescent="0.2">
      <c r="A51" s="92" t="s">
        <v>44</v>
      </c>
    </row>
    <row r="52" spans="1:1" x14ac:dyDescent="0.2">
      <c r="A52" t="s">
        <v>78</v>
      </c>
    </row>
    <row r="53" spans="1:1" x14ac:dyDescent="0.2">
      <c r="A53" s="92" t="s">
        <v>56</v>
      </c>
    </row>
    <row r="54" spans="1:1" x14ac:dyDescent="0.2">
      <c r="A54" t="s">
        <v>46</v>
      </c>
    </row>
    <row r="55" spans="1:1" x14ac:dyDescent="0.2">
      <c r="A55" s="92" t="s">
        <v>86</v>
      </c>
    </row>
    <row r="56" spans="1:1" x14ac:dyDescent="0.2">
      <c r="A56" t="s">
        <v>85</v>
      </c>
    </row>
    <row r="57" spans="1:1" x14ac:dyDescent="0.2">
      <c r="A57" s="92" t="s">
        <v>62</v>
      </c>
    </row>
    <row r="58" spans="1:1" x14ac:dyDescent="0.2">
      <c r="A58" t="s">
        <v>76</v>
      </c>
    </row>
    <row r="59" spans="1:1" x14ac:dyDescent="0.2">
      <c r="A59" s="92" t="s">
        <v>30</v>
      </c>
    </row>
    <row r="60" spans="1:1" x14ac:dyDescent="0.2">
      <c r="A60" t="s">
        <v>19</v>
      </c>
    </row>
    <row r="61" spans="1:1" x14ac:dyDescent="0.2">
      <c r="A61" s="92" t="s">
        <v>77</v>
      </c>
    </row>
    <row r="62" spans="1:1" x14ac:dyDescent="0.2">
      <c r="A62" t="s">
        <v>37</v>
      </c>
    </row>
    <row r="63" spans="1:1" x14ac:dyDescent="0.2">
      <c r="A63" s="92" t="s">
        <v>67</v>
      </c>
    </row>
    <row r="64" spans="1:1" x14ac:dyDescent="0.2">
      <c r="A64" t="s">
        <v>43</v>
      </c>
    </row>
    <row r="65" spans="1:1" x14ac:dyDescent="0.2">
      <c r="A65" s="92" t="s">
        <v>48</v>
      </c>
    </row>
    <row r="66" spans="1:1" x14ac:dyDescent="0.2">
      <c r="A66" t="s">
        <v>80</v>
      </c>
    </row>
    <row r="67" spans="1:1" x14ac:dyDescent="0.2">
      <c r="A67" s="92" t="s">
        <v>41</v>
      </c>
    </row>
    <row r="68" spans="1:1" x14ac:dyDescent="0.2">
      <c r="A68" t="s">
        <v>84</v>
      </c>
    </row>
    <row r="69" spans="1:1" x14ac:dyDescent="0.2">
      <c r="A69" s="92" t="s">
        <v>89</v>
      </c>
    </row>
    <row r="70" spans="1:1" x14ac:dyDescent="0.2">
      <c r="A70" t="s">
        <v>96</v>
      </c>
    </row>
    <row r="71" spans="1:1" x14ac:dyDescent="0.2">
      <c r="A71" s="92" t="s">
        <v>97</v>
      </c>
    </row>
    <row r="72" spans="1:1" x14ac:dyDescent="0.2">
      <c r="A72" t="s">
        <v>113</v>
      </c>
    </row>
    <row r="73" spans="1:1" x14ac:dyDescent="0.2">
      <c r="A73" s="92" t="s">
        <v>47</v>
      </c>
    </row>
    <row r="74" spans="1:1" x14ac:dyDescent="0.2">
      <c r="A74" t="s">
        <v>49</v>
      </c>
    </row>
    <row r="75" spans="1:1" x14ac:dyDescent="0.2">
      <c r="A75" s="92" t="s">
        <v>87</v>
      </c>
    </row>
    <row r="76" spans="1:1" x14ac:dyDescent="0.2">
      <c r="A76" t="s">
        <v>99</v>
      </c>
    </row>
    <row r="77" spans="1:1" x14ac:dyDescent="0.2">
      <c r="A77" s="92" t="s">
        <v>111</v>
      </c>
    </row>
    <row r="78" spans="1:1" x14ac:dyDescent="0.2">
      <c r="A78" t="s">
        <v>110</v>
      </c>
    </row>
    <row r="79" spans="1:1" x14ac:dyDescent="0.2">
      <c r="A79" t="s">
        <v>79</v>
      </c>
    </row>
    <row r="80" spans="1:1" x14ac:dyDescent="0.2">
      <c r="A80" s="92" t="s">
        <v>54</v>
      </c>
    </row>
    <row r="81" spans="1:1" x14ac:dyDescent="0.2">
      <c r="A81" t="s">
        <v>45</v>
      </c>
    </row>
    <row r="82" spans="1:1" x14ac:dyDescent="0.2">
      <c r="A82" s="92" t="s">
        <v>98</v>
      </c>
    </row>
    <row r="83" spans="1:1" x14ac:dyDescent="0.2">
      <c r="A83" t="s">
        <v>100</v>
      </c>
    </row>
    <row r="84" spans="1:1" x14ac:dyDescent="0.2">
      <c r="A84" s="92" t="s">
        <v>88</v>
      </c>
    </row>
    <row r="85" spans="1:1" x14ac:dyDescent="0.2">
      <c r="A85" t="s">
        <v>116</v>
      </c>
    </row>
    <row r="86" spans="1:1" x14ac:dyDescent="0.2">
      <c r="A86" s="92" t="s">
        <v>109</v>
      </c>
    </row>
    <row r="87" spans="1:1" x14ac:dyDescent="0.2">
      <c r="A87" t="s">
        <v>115</v>
      </c>
    </row>
    <row r="88" spans="1:1" x14ac:dyDescent="0.2">
      <c r="A88" s="92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übersicht</vt:lpstr>
      <vt:lpstr>Übersicht Trainingsteiln.</vt:lpstr>
      <vt:lpstr>Dez. 2017</vt:lpstr>
      <vt:lpstr>Jan. 2018</vt:lpstr>
      <vt:lpstr>Feb. 2018</vt:lpstr>
      <vt:lpstr>Mrz. 2018</vt:lpstr>
      <vt:lpstr>Tabelle1</vt:lpstr>
      <vt:lpstr>'Übersicht Trainingsteiln.'!Druckbereich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horning²gmx.ch</dc:creator>
  <cp:lastModifiedBy>dieter.horning@me.com</cp:lastModifiedBy>
  <cp:lastPrinted>2018-04-04T10:56:22Z</cp:lastPrinted>
  <dcterms:created xsi:type="dcterms:W3CDTF">2017-12-10T18:52:18Z</dcterms:created>
  <dcterms:modified xsi:type="dcterms:W3CDTF">2018-04-10T06:36:12Z</dcterms:modified>
</cp:coreProperties>
</file>